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Judul" sheetId="1" r:id="rId1"/>
    <sheet name="Data Awal" sheetId="2" r:id="rId2"/>
    <sheet name="Tabel 2" sheetId="3" r:id="rId3"/>
    <sheet name="Tabel 3" sheetId="4" r:id="rId4"/>
    <sheet name="Tabel 4" sheetId="5" r:id="rId5"/>
    <sheet name="Tabel 5" sheetId="6" r:id="rId6"/>
  </sheets>
  <definedNames/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G21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40.000.000</t>
        </r>
      </text>
    </comment>
    <comment ref="G255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I10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I178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seharusnya kosong karna belum lunas</t>
        </r>
      </text>
    </comment>
    <comment ref="I17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I180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I21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40.000.000</t>
        </r>
      </text>
    </comment>
    <comment ref="I255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I494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200 uang dinar di kesuma</t>
        </r>
      </text>
    </comment>
    <comment ref="K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JIKA TRANS DIPUNGUT PPH 22 = DPP * 1.5%
JIKA TRANS DIPOTONG
PPH 23 = DPP * 2%</t>
        </r>
      </text>
    </comment>
    <comment ref="K223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110.000</t>
        </r>
      </text>
    </comment>
    <comment ref="L105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L10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L10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1.300.000</t>
        </r>
      </text>
    </comment>
    <comment ref="L133" authorId="0">
      <text>
        <r>
          <rPr>
            <b/>
            <sz val="9"/>
            <color rgb="FF000000"/>
            <rFont val="Tahoma"/>
            <family val="2"/>
          </rPr>
          <t xml:space="preserve">YUSMAN:
</t>
        </r>
        <r>
          <rPr>
            <sz val="9"/>
            <color rgb="FF000000"/>
            <rFont val="Tahoma"/>
            <family val="2"/>
          </rPr>
          <t>GTS</t>
        </r>
      </text>
    </comment>
    <comment ref="L134" authorId="0">
      <text>
        <r>
          <rPr>
            <b/>
            <sz val="9"/>
            <color rgb="FF000000"/>
            <rFont val="Tahoma"/>
            <family val="2"/>
          </rPr>
          <t xml:space="preserve">YUSMAN:
</t>
        </r>
        <r>
          <rPr>
            <sz val="9"/>
            <color rgb="FF000000"/>
            <rFont val="Tahoma"/>
            <family val="2"/>
          </rPr>
          <t>GTS TUKAR TAMBAH</t>
        </r>
      </text>
    </comment>
    <comment ref="L13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600.000</t>
        </r>
      </text>
    </comment>
    <comment ref="L154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100.000</t>
        </r>
      </text>
    </comment>
    <comment ref="L172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8.906.500</t>
        </r>
      </text>
    </comment>
    <comment ref="L178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1.300.000</t>
        </r>
      </text>
    </comment>
    <comment ref="L17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1.300.000</t>
        </r>
      </text>
    </comment>
    <comment ref="L180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1.300.000</t>
        </r>
      </text>
    </comment>
    <comment ref="L18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7.400.000</t>
        </r>
      </text>
    </comment>
    <comment ref="L18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300.000</t>
        </r>
      </text>
    </comment>
    <comment ref="L19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500.000</t>
        </r>
      </text>
    </comment>
    <comment ref="L20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9.528.000</t>
        </r>
      </text>
    </comment>
    <comment ref="L21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21.020.500</t>
        </r>
      </text>
    </comment>
    <comment ref="L21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7.500.000</t>
        </r>
      </text>
    </comment>
    <comment ref="L21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1.120.500</t>
        </r>
      </text>
    </comment>
    <comment ref="L223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250.000</t>
        </r>
      </text>
    </comment>
    <comment ref="L25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2.500.000</t>
        </r>
      </text>
    </comment>
    <comment ref="L255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200.000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21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40.000.000</t>
        </r>
      </text>
    </comment>
    <comment ref="F23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H10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H178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H17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H21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40.000.000</t>
        </r>
      </text>
    </comment>
    <comment ref="H23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H46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200 uang dinar di kesuma</t>
        </r>
      </text>
    </comment>
    <comment ref="J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JIKA TRANS DIPUNGUT PPH 22 = DPP * 1.5%
JIKA TRANS DIPOTONG
PPH 23 = DPP * 2%</t>
        </r>
      </text>
    </comment>
    <comment ref="J21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110.000</t>
        </r>
      </text>
    </comment>
    <comment ref="K105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K10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K10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1.300.000</t>
        </r>
      </text>
    </comment>
    <comment ref="K133" authorId="0">
      <text>
        <r>
          <rPr>
            <b/>
            <sz val="9"/>
            <color rgb="FF000000"/>
            <rFont val="Tahoma"/>
            <family val="2"/>
          </rPr>
          <t xml:space="preserve">YUSMAN:
</t>
        </r>
        <r>
          <rPr>
            <sz val="9"/>
            <color rgb="FF000000"/>
            <rFont val="Tahoma"/>
            <family val="2"/>
          </rPr>
          <t>GTS</t>
        </r>
      </text>
    </comment>
    <comment ref="K134" authorId="0">
      <text>
        <r>
          <rPr>
            <b/>
            <sz val="9"/>
            <color rgb="FF000000"/>
            <rFont val="Tahoma"/>
            <family val="2"/>
          </rPr>
          <t xml:space="preserve">YUSMAN:
</t>
        </r>
        <r>
          <rPr>
            <sz val="9"/>
            <color rgb="FF000000"/>
            <rFont val="Tahoma"/>
            <family val="2"/>
          </rPr>
          <t>GTS TUKAR TAMBAH</t>
        </r>
      </text>
    </comment>
    <comment ref="K13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600.000</t>
        </r>
      </text>
    </comment>
    <comment ref="K152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100.000</t>
        </r>
      </text>
    </comment>
    <comment ref="K17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8.906.500</t>
        </r>
      </text>
    </comment>
    <comment ref="K178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1.300.000</t>
        </r>
      </text>
    </comment>
    <comment ref="K17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1.300.000</t>
        </r>
      </text>
    </comment>
    <comment ref="K180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7.400.000</t>
        </r>
      </text>
    </comment>
    <comment ref="K18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300.000</t>
        </r>
      </text>
    </comment>
    <comment ref="K195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9.528.000</t>
        </r>
      </text>
    </comment>
    <comment ref="K19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500.000</t>
        </r>
      </text>
    </comment>
    <comment ref="K21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21.020.500</t>
        </r>
      </text>
    </comment>
    <comment ref="K212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7.500.000</t>
        </r>
      </text>
    </comment>
    <comment ref="K214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1.120.500</t>
        </r>
      </text>
    </comment>
    <comment ref="K21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250.000</t>
        </r>
      </text>
    </comment>
    <comment ref="K23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200.000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07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C178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C17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5.500.000</t>
        </r>
      </text>
    </comment>
    <comment ref="C211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40.000.000</t>
        </r>
      </text>
    </comment>
    <comment ref="C239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1.000.000</t>
        </r>
      </text>
    </comment>
    <comment ref="C466" authorId="0">
      <text>
        <r>
          <rPr>
            <b/>
            <sz val="9"/>
            <color rgb="FF000000"/>
            <rFont val="Tahoma"/>
            <family val="2"/>
          </rPr>
          <t xml:space="preserve">User:
</t>
        </r>
        <r>
          <rPr>
            <sz val="9"/>
            <color rgb="FF000000"/>
            <rFont val="Tahoma"/>
            <family val="2"/>
          </rPr>
          <t>200 uang dinar di kesuma</t>
        </r>
      </text>
    </comment>
  </commentList>
</comments>
</file>

<file path=xl/sharedStrings.xml><?xml version="1.0" encoding="utf-8"?>
<sst xmlns="http://schemas.openxmlformats.org/spreadsheetml/2006/main" count="3897" uniqueCount="1092">
  <si>
    <t>Document Information</t>
  </si>
  <si>
    <t>Document Type</t>
  </si>
  <si>
    <t>:</t>
  </si>
  <si>
    <t>Dataset, calculation, and analysis</t>
  </si>
  <si>
    <t>Judul Artikel</t>
  </si>
  <si>
    <t>Segmentasi pelanggan menggunakan algoritme bisecting k-means berdasarkan model recency, frequency and monetary (RFM)</t>
  </si>
  <si>
    <t>Article Title</t>
  </si>
  <si>
    <t>Customer segmentation using bisecting k-means algorithm based on recency, frequency and monetary (RFM) model</t>
  </si>
  <si>
    <t>Authors</t>
  </si>
  <si>
    <t>*Novianti Puspitasari - Universitas Mulawarman, Indonesia 
Joan Angelina Widians  -  Universitas Mulawarman, Indonesia
Noval Bayu Setiawan  -  Universitas Mulawarman, Indonesia</t>
  </si>
  <si>
    <t>DOI</t>
  </si>
  <si>
    <t>10.14710/jtsiskom.8.2.2020.78-83</t>
  </si>
  <si>
    <t>URL</t>
  </si>
  <si>
    <t>https://jtsiskom.undip.ac.id/index.php/jtsiskom/article/view/13295</t>
  </si>
  <si>
    <t>Journal Name</t>
  </si>
  <si>
    <t>Jurnal Teknologi dan Sistem Komputer</t>
  </si>
  <si>
    <t>Volume</t>
  </si>
  <si>
    <t>Issue</t>
  </si>
  <si>
    <t>Year</t>
  </si>
  <si>
    <t>Published date</t>
  </si>
  <si>
    <t>30 April 2020</t>
  </si>
  <si>
    <t>Licence</t>
  </si>
  <si>
    <t>Creative Commons Attribution-ShareAlike 4.0 International License</t>
  </si>
  <si>
    <t>Copyright</t>
  </si>
  <si>
    <t>How to Cite</t>
  </si>
  <si>
    <t>N. Puspitasari, J. A. Widians, and N. B. Setiawan, "Segmentasi pelanggan menggunakan algoritme bisecting k-means berdasarkan model recency, frequency and monetary (RFM)," Jurnal Teknologi dan Sistem Komputer, vol. 8, no. 2, pp. 78-83, Apr. 2020. https://doi.org/10.14710/jtsiskom.8.2.2020.78-83</t>
  </si>
  <si>
    <t>NO</t>
  </si>
  <si>
    <t>CUSTOMER_ID</t>
  </si>
  <si>
    <t>CUSTOMER</t>
  </si>
  <si>
    <t>DATE</t>
  </si>
  <si>
    <t>INVOICE NO</t>
  </si>
  <si>
    <t>NAMA BARANG</t>
  </si>
  <si>
    <t>DPP</t>
  </si>
  <si>
    <t>PPN</t>
  </si>
  <si>
    <t>PEMBAYARAN</t>
  </si>
  <si>
    <t>PIUTANG</t>
  </si>
  <si>
    <t>PPH 22 / 23</t>
  </si>
  <si>
    <t>PENGURANG</t>
  </si>
  <si>
    <t>SETOR PUSAT</t>
  </si>
  <si>
    <t>STATUS</t>
  </si>
  <si>
    <t>KETERANGAN</t>
  </si>
  <si>
    <t>PT. Bara Mega Quantum</t>
  </si>
  <si>
    <t>-</t>
  </si>
  <si>
    <t>Pembelian Alat Total Station Topcon ES 105 (SN: GZ8328)</t>
  </si>
  <si>
    <t>SUDAH SETOR ALDI</t>
  </si>
  <si>
    <t>PT. Putra Cilegon Mandiri</t>
  </si>
  <si>
    <t>KALIBRASI</t>
  </si>
  <si>
    <t>Service Kalibrasi Automatic Level Nikon AZ-2S (SN: 763330)</t>
  </si>
  <si>
    <t>SETOR ALDI 25-FEB-17</t>
  </si>
  <si>
    <t>Service Kalibrasi Automatic Level Carlzeiss NI040A (SN: 53707)</t>
  </si>
  <si>
    <t>Service Kalibrasi Theodolite H Trans (SN: 53707)</t>
  </si>
  <si>
    <t>PENJUALAN</t>
  </si>
  <si>
    <t>Pembelian Alat Theodolite Minds CDT-2 (SN : 177603)</t>
  </si>
  <si>
    <t>Pak Tarman</t>
  </si>
  <si>
    <t>SEWA</t>
  </si>
  <si>
    <t>Sewa Total Station NIVO 5M</t>
  </si>
  <si>
    <t>SETOR ALDI 5-APR-17</t>
  </si>
  <si>
    <t>SETOR ALDI 10-APR-17</t>
  </si>
  <si>
    <t>SETOR ALDI 15-APR-17</t>
  </si>
  <si>
    <t>Pak Yasin</t>
  </si>
  <si>
    <t>Pembelian Prisma Tribrach Topcon</t>
  </si>
  <si>
    <t>SETOR ALDI 6-MAY-17</t>
  </si>
  <si>
    <t>Kalibrasi Stick dan Tribrach</t>
  </si>
  <si>
    <t>Pembelian Tripod</t>
  </si>
  <si>
    <t>SETOR ALDI 13-MAY-17</t>
  </si>
  <si>
    <t>Wawan</t>
  </si>
  <si>
    <t>Pembelian Theodolite, GPS 64s, Tripod dan Rambu Ukur</t>
  </si>
  <si>
    <t>SETOR ALDI 5-APR-17, 8-APR-17, 8-AUG-17</t>
  </si>
  <si>
    <t>Pak Asep</t>
  </si>
  <si>
    <t>Sewa Total Station NPR</t>
  </si>
  <si>
    <t>SETOR ALDI 17-JUN-17</t>
  </si>
  <si>
    <t>BPN Balikpapan</t>
  </si>
  <si>
    <t>Pembelian LEICA DISTON D2 NEW</t>
  </si>
  <si>
    <t>SETOR ALDI  13-JUL-17</t>
  </si>
  <si>
    <t>16SC17001</t>
  </si>
  <si>
    <t>Total Stations DTM-322 (2 face)</t>
  </si>
  <si>
    <t>PAK AAN</t>
  </si>
  <si>
    <t>GPS 78 CSX</t>
  </si>
  <si>
    <t>SETOR PUSAT 2-NOV-17</t>
  </si>
  <si>
    <t>Pak Aan</t>
  </si>
  <si>
    <t>TS DTM 322 s/n 880976 (1 hari)</t>
  </si>
  <si>
    <t>TS Sokkia Set 350x s/n 115405 1 hari</t>
  </si>
  <si>
    <t>TS Nikon Nivo 3 M s/n A151979 (1 hari)</t>
  </si>
  <si>
    <t>BPN PALEMBANG</t>
  </si>
  <si>
    <t>GPS MONTANA 680</t>
  </si>
  <si>
    <t>CV KONTRUKSI AIR KALTARA</t>
  </si>
  <si>
    <t>18-Aug-17</t>
  </si>
  <si>
    <t>Server lenovo IBM</t>
  </si>
  <si>
    <t>BPN BELITUNG</t>
  </si>
  <si>
    <t>Battery TOPCON/BC27</t>
  </si>
  <si>
    <t>Service Total Station</t>
  </si>
  <si>
    <t>TOPCON /233N</t>
  </si>
  <si>
    <t>IBU RANTI</t>
  </si>
  <si>
    <t>Lensatic Compass</t>
  </si>
  <si>
    <t>WYKA</t>
  </si>
  <si>
    <t>NPR 362</t>
  </si>
  <si>
    <t>SETOR PUSAT 21-NOV-17</t>
  </si>
  <si>
    <t>Wyka, SDR</t>
  </si>
  <si>
    <t>15RE170002</t>
  </si>
  <si>
    <t>Total Stasion NPR 362</t>
  </si>
  <si>
    <t>WYKA, SDR</t>
  </si>
  <si>
    <t>15RE170004</t>
  </si>
  <si>
    <t>15RE170006</t>
  </si>
  <si>
    <t>ABDUL H</t>
  </si>
  <si>
    <t>SOKKIA  CX 151</t>
  </si>
  <si>
    <t>SOKKIA CX 151</t>
  </si>
  <si>
    <t>TAUFIK</t>
  </si>
  <si>
    <t>THEODOLITE  MY SURV DT202C</t>
  </si>
  <si>
    <t>TAUFIK, SDR</t>
  </si>
  <si>
    <t>SALES</t>
  </si>
  <si>
    <t>GARMIN MONTERA</t>
  </si>
  <si>
    <t>CLEARED</t>
  </si>
  <si>
    <t>SUDAH SETOR 26-SEP-2017</t>
  </si>
  <si>
    <t>WILLY, SDR</t>
  </si>
  <si>
    <t>THEODOLITE WILD</t>
  </si>
  <si>
    <t>PT MKS INDONESIA</t>
  </si>
  <si>
    <t>TOTAL STATION GTS255</t>
  </si>
  <si>
    <t>SUDAH SETOR 24-OCT-2017</t>
  </si>
  <si>
    <t>Ahmad, SDR</t>
  </si>
  <si>
    <t>15SA170001</t>
  </si>
  <si>
    <t>Theodolite Ruide ET-02</t>
  </si>
  <si>
    <t>625500 ongkir, 9300000 distributor</t>
  </si>
  <si>
    <t>PT. Dinar Energi Utama Samarinda</t>
  </si>
  <si>
    <t>15SA170003</t>
  </si>
  <si>
    <t>CLS-15 Prism Pole 2,5m</t>
  </si>
  <si>
    <t>PT. Artha Jaya Primaconst</t>
  </si>
  <si>
    <t>15SA170002</t>
  </si>
  <si>
    <t>Total Stasion Topcon ES 65</t>
  </si>
  <si>
    <t>Indra Faisal, SDR</t>
  </si>
  <si>
    <t>15SA170004</t>
  </si>
  <si>
    <t>Charger BC27CR TOPCON</t>
  </si>
  <si>
    <t>Robby,SDR</t>
  </si>
  <si>
    <t>15SA170005</t>
  </si>
  <si>
    <t>Total Stasion Gowin TKS202</t>
  </si>
  <si>
    <t>Automatic Level ATB 4A</t>
  </si>
  <si>
    <t>Tarman Maulana, SDR</t>
  </si>
  <si>
    <t>15RE170001</t>
  </si>
  <si>
    <t>Total Stasion sokkia CX 105</t>
  </si>
  <si>
    <t>Abdul, SDR</t>
  </si>
  <si>
    <t>15RE170003</t>
  </si>
  <si>
    <t>MKS INDONESIA</t>
  </si>
  <si>
    <t>15SA170006</t>
  </si>
  <si>
    <t>Total Station GTS 235</t>
  </si>
  <si>
    <t>PT BINA BANGUN PERKASA</t>
  </si>
  <si>
    <t>15SC170001</t>
  </si>
  <si>
    <t>ATB 4A</t>
  </si>
  <si>
    <t>PT KRAKATAU ENGINEERING</t>
  </si>
  <si>
    <t>15RE170005</t>
  </si>
  <si>
    <t>GTS 255</t>
  </si>
  <si>
    <t>pak adit</t>
  </si>
  <si>
    <t>kalibrasi cignus</t>
  </si>
  <si>
    <t>PT. PRIMA PERSADA MANDIRI</t>
  </si>
  <si>
    <t>BAPAK YANI</t>
  </si>
  <si>
    <t>TRIPOD</t>
  </si>
  <si>
    <t>PT. BINA SARANA SUKSES</t>
  </si>
  <si>
    <t>PITA SURVEY</t>
  </si>
  <si>
    <t>PT. SIGMA CEMERLANG SINERGI</t>
  </si>
  <si>
    <t>TS FOCUS 2 2" s/n 118532</t>
  </si>
  <si>
    <t>PT. DUTA MEGA PERKASA</t>
  </si>
  <si>
    <t>TS fokus 2 5"  + SERVICE</t>
  </si>
  <si>
    <t>TS Spectra Posetion Focus 2 2" s/n 118640</t>
  </si>
  <si>
    <t>PT. MITRA INDAH LESTARI</t>
  </si>
  <si>
    <t>TS FOCUS 2 2" s/n 118601</t>
  </si>
  <si>
    <t>TS FOCUS 2 2" s/n</t>
  </si>
  <si>
    <t>PT. Mitra indah lestari</t>
  </si>
  <si>
    <t>Theodolite DTM 652 s/n 010375</t>
  </si>
  <si>
    <t>PT. Mitra Indah lestari</t>
  </si>
  <si>
    <t>HDS, Prisma Single 2x, Stik pole 2.15 2x, tripod 2x</t>
  </si>
  <si>
    <t>16SA17004</t>
  </si>
  <si>
    <t>Total Stations FOCUS 2 (2")</t>
  </si>
  <si>
    <t>16SA17018</t>
  </si>
  <si>
    <t>Prisma mids</t>
  </si>
  <si>
    <t>16SC17008</t>
  </si>
  <si>
    <t>Total Stations NPL-632</t>
  </si>
  <si>
    <t>PT.Mitra Indah Lestari</t>
  </si>
  <si>
    <t>kabel download nikon USB</t>
  </si>
  <si>
    <t>BAPAK SALEH</t>
  </si>
  <si>
    <t>GPS 585</t>
  </si>
  <si>
    <t>PT. HUTAMA KARYA</t>
  </si>
  <si>
    <t>KALIBRASI &amp; service 2 display ts topcon</t>
  </si>
  <si>
    <t>ts FOCUS 6</t>
  </si>
  <si>
    <t>16SA17003</t>
  </si>
  <si>
    <t>CLAMP C/pengunci rambu ukur</t>
  </si>
  <si>
    <t>Pak Sarmadi</t>
  </si>
  <si>
    <t>TS focus 2 5" s/n 111747</t>
  </si>
  <si>
    <t>TS Nikon NPR 362 S/N 030135</t>
  </si>
  <si>
    <t>PT KPB</t>
  </si>
  <si>
    <t>Safety</t>
  </si>
  <si>
    <t>SAFETY</t>
  </si>
  <si>
    <t>PT INDOPERKASA</t>
  </si>
  <si>
    <t>CV.ACK</t>
  </si>
  <si>
    <t>Kalibrasi &amp; sewa TS</t>
  </si>
  <si>
    <t>Pak eka</t>
  </si>
  <si>
    <t xml:space="preserve">TS focus 6 2" s/n </t>
  </si>
  <si>
    <t>Pk Nandar</t>
  </si>
  <si>
    <t>TS Focus 2 5" s/n 112059</t>
  </si>
  <si>
    <t>Pak nandar</t>
  </si>
  <si>
    <t>Batrai bc 65 &amp; charger DT</t>
  </si>
  <si>
    <t>PT.Indo Perkasa</t>
  </si>
  <si>
    <t>SMK 15</t>
  </si>
  <si>
    <t>Kalibrasi SMK 15</t>
  </si>
  <si>
    <t>Clam Rambu ukur</t>
  </si>
  <si>
    <t>Clam Rambu ukur (3 pcs)</t>
  </si>
  <si>
    <t>Clam Rambu ukur (23 pcs)</t>
  </si>
  <si>
    <t>Pak Slamet riadi</t>
  </si>
  <si>
    <t>CLS 11/ BG barang sewa di patahkan</t>
  </si>
  <si>
    <t>Pak Slamet Riyadi</t>
  </si>
  <si>
    <t>kalibrasi &amp; Service</t>
  </si>
  <si>
    <t>Tripod &amp; Rambu ukur</t>
  </si>
  <si>
    <t xml:space="preserve"> TS topcon GTS 235</t>
  </si>
  <si>
    <t>TS Sokkia Set 350X s/n 115451</t>
  </si>
  <si>
    <t>Cv lamin Jaya Consulindo</t>
  </si>
  <si>
    <t>TS Nikon DTM 322 + s/n D330766</t>
  </si>
  <si>
    <t>PT. TEGMA ENGINEERING</t>
  </si>
  <si>
    <t>Total Station Spectra Focus 6 Nov</t>
  </si>
  <si>
    <t>Total Station Spectra Focus 6 Des</t>
  </si>
  <si>
    <t>Total Station Spectra Focus 6 Jan</t>
  </si>
  <si>
    <t>Total Station Nikon NPL632 Jan</t>
  </si>
  <si>
    <t>Total Station Nikon NPL632 Feb</t>
  </si>
  <si>
    <t>Total Station Focus 6 2" Feb</t>
  </si>
  <si>
    <t>Total Station Spectra Focus 6 D010941</t>
  </si>
  <si>
    <t>Total Station Spectra Focus 6 D011066</t>
  </si>
  <si>
    <t>16RE17008</t>
  </si>
  <si>
    <t>Total Stations NIVO 3M</t>
  </si>
  <si>
    <t>PT.Beringin Konstruksi</t>
  </si>
  <si>
    <t>baterai TS nivo M</t>
  </si>
  <si>
    <t>ts Nikon nivo 5c &amp; Prisma Tribach Servicce</t>
  </si>
  <si>
    <t>Pak Kosasih/PT.NCE</t>
  </si>
  <si>
    <t xml:space="preserve"> TS Nikon NPR 362 s/n 030135</t>
  </si>
  <si>
    <t>PT Kesuma</t>
  </si>
  <si>
    <t>GPS, Palu pipih, Kompas Brunton</t>
  </si>
  <si>
    <t>Pak jumadi</t>
  </si>
  <si>
    <t>Ts nikon Nivo 2m &amp; servise GPS 62s</t>
  </si>
  <si>
    <t>Pak Reti</t>
  </si>
  <si>
    <t>Pak Suyono</t>
  </si>
  <si>
    <t>Topcon DT-200 s/n 051607 &amp; beli tripod, Rambu Ukur 3 M</t>
  </si>
  <si>
    <t>Pak agus PT BBL</t>
  </si>
  <si>
    <t xml:space="preserve">baterai TS BC65 </t>
  </si>
  <si>
    <t>jumadi</t>
  </si>
  <si>
    <t>TS Sokkia 220x s/n 105834</t>
  </si>
  <si>
    <t>Pak Vico</t>
  </si>
  <si>
    <t>Ts Nikon DTM 322 s/n 880977</t>
  </si>
  <si>
    <t>PT Duta mega perkasa</t>
  </si>
  <si>
    <t>TS Topcon GTS -102N s/n 6G0982</t>
  </si>
  <si>
    <t>CV Perima Mandiri</t>
  </si>
  <si>
    <t xml:space="preserve">TS Focus 6 5" s/n A902282 &amp; Prisma Tribrach Minds </t>
  </si>
  <si>
    <t>Bapak Asud</t>
  </si>
  <si>
    <t>Kompas DQL &amp; GPS garmin map 78s</t>
  </si>
  <si>
    <t>PT Sumber Cahaya ABC</t>
  </si>
  <si>
    <t>TS Nikon DTM 322 2" s/n D3200643</t>
  </si>
  <si>
    <t>Pembelian GPS Map 585 Garmin s/n 22q021747, Antenna &amp; Dual Frequency</t>
  </si>
  <si>
    <t>TS Nikon Nivo 3 m s/n A150634 2 hari</t>
  </si>
  <si>
    <t>PT. Wija Virgo</t>
  </si>
  <si>
    <t>TS Sokkia Set 350x s/n 115405 1 bulan</t>
  </si>
  <si>
    <t>PT. WIJA VIRGO</t>
  </si>
  <si>
    <t>16RE17011</t>
  </si>
  <si>
    <t>Total Stations Sokkia set 350</t>
  </si>
  <si>
    <t>16RE17022</t>
  </si>
  <si>
    <t>Total Stations Sokkia SET 350 X</t>
  </si>
  <si>
    <t>Bend. BKS Cowell-Kapi</t>
  </si>
  <si>
    <t>Battery TS Nikon DTM 352 BC 65</t>
  </si>
  <si>
    <t>PT. Latanindo Graha Persada</t>
  </si>
  <si>
    <t>Adapter Nikon Nivo</t>
  </si>
  <si>
    <t>PT. Anugerah bara kaltim</t>
  </si>
  <si>
    <t>TS Nikon Nivo  3c s/n C120704 &amp; instal software</t>
  </si>
  <si>
    <t>PT.Duta Mega Perkasa</t>
  </si>
  <si>
    <t>TS Focus 2 2" s/n 118532</t>
  </si>
  <si>
    <t>TS Focus 2 5" s/n 135794</t>
  </si>
  <si>
    <t>TS Focus 2 2" s/n 117737</t>
  </si>
  <si>
    <t>PT. Pilar Jaya Kontruksi</t>
  </si>
  <si>
    <t>TS Topcon GTS 102N s/n 6G0982 (1 bulan)</t>
  </si>
  <si>
    <t>Pak Joshua</t>
  </si>
  <si>
    <t>TS Focus 6 2" s/n D010941 (1 Bulan)</t>
  </si>
  <si>
    <t>kabel dw, Stik 2,15m 3 unit &amp; prisma single 3 unit</t>
  </si>
  <si>
    <t>TS Nikon DTM 362 s/n 050377</t>
  </si>
  <si>
    <t>Kompas DQL</t>
  </si>
  <si>
    <t>PT. Sabamarta (jakarta hill)</t>
  </si>
  <si>
    <t>Theodolite EDT 105 s/n 22343</t>
  </si>
  <si>
    <t>Pak Rusli</t>
  </si>
  <si>
    <t>TS Nikon Nivo 3m s/n A150634</t>
  </si>
  <si>
    <t>PT. Sang Bintang Radjawali</t>
  </si>
  <si>
    <t>TS Focus 2 5" s/n 135869</t>
  </si>
  <si>
    <t>Pak Yulianto</t>
  </si>
  <si>
    <t>TS Nikon Nivo 3m s/n A150634 (1 Bulan)</t>
  </si>
  <si>
    <t>TS Focus 6 2" s/n D011058 (1 Bulan)</t>
  </si>
  <si>
    <t>Pak Rudianto</t>
  </si>
  <si>
    <t>stik pole cls 4.6</t>
  </si>
  <si>
    <t>PT. Alif Teknik Semesta</t>
  </si>
  <si>
    <t>GPS garmin 60Csx s/n 118819212 (4 hari)</t>
  </si>
  <si>
    <t>Pak Marcekal</t>
  </si>
  <si>
    <t>TS Focus 6 5" s/n A902045 (1 bulan)</t>
  </si>
  <si>
    <t>TS Focus 6 5" s/n A901536 (1 bulan)</t>
  </si>
  <si>
    <t>Pak marcekal</t>
  </si>
  <si>
    <t>GPS GARMIN 76 CSX (IQF033846), GPS GARMIN 60 CSX (118793487 &amp; 118684194), KOMPAS GEOLOGI (7060520, 12010188, 9121348), PALU GEOLOGI 3</t>
  </si>
  <si>
    <t>Pak Marcekal/rizal</t>
  </si>
  <si>
    <t>TS Focus 2 5" s/n 111747 (1 bulan)</t>
  </si>
  <si>
    <t>PT. Bukit Makmur</t>
  </si>
  <si>
    <t>Stik pole &amp; Leveling stuff</t>
  </si>
  <si>
    <t>Pt. Bukit Makmur Mandiri Utama</t>
  </si>
  <si>
    <t>Prisma singel (8 unit) &amp; tripod (2 Unit)</t>
  </si>
  <si>
    <t>Pak ryan</t>
  </si>
  <si>
    <t>TS Nikon Nivo 5 M s/n A301493</t>
  </si>
  <si>
    <t>PT. Nala Palma Cadudasa</t>
  </si>
  <si>
    <t>Charger TS Nikon Q-75E</t>
  </si>
  <si>
    <t>PT.Mitra Sumber Plasa</t>
  </si>
  <si>
    <t>PT Mitra Indah Lestari</t>
  </si>
  <si>
    <t>batre nikon BC-80 19249</t>
  </si>
  <si>
    <t>pak  Guslatif</t>
  </si>
  <si>
    <t>Kabel Data topcon</t>
  </si>
  <si>
    <t>PT Lanna Harita Indonesia</t>
  </si>
  <si>
    <t>TS sokkia set 2x s/n 103447</t>
  </si>
  <si>
    <t xml:space="preserve">PT. BORNEO KONSTRUKSI MANDIRI </t>
  </si>
  <si>
    <t>TS Focus 6 5" second s/n A901244</t>
  </si>
  <si>
    <t>mas fatir</t>
  </si>
  <si>
    <t>Rambu ukur 5 m</t>
  </si>
  <si>
    <t>BPN Nunukan</t>
  </si>
  <si>
    <t xml:space="preserve"> TS Sokkia Set 510 s/n 206898</t>
  </si>
  <si>
    <t>TS Sokkia Set 510 s/n 206898 service EDM &amp; lensa</t>
  </si>
  <si>
    <t>PT. Pageo Utama Sanga-Sanga</t>
  </si>
  <si>
    <t>TS Nikon DTM 652 s/n 010326 &amp; AL SP 232 s/n 816783</t>
  </si>
  <si>
    <t>PT. PAGEO UTAMA SANGA-SANGA</t>
  </si>
  <si>
    <t>16SA17010</t>
  </si>
  <si>
    <t>SJA20FW(O) Tripod Wingnut</t>
  </si>
  <si>
    <t>16SA17012</t>
  </si>
  <si>
    <t>SJA20FW(Y) Tripod Wingnut</t>
  </si>
  <si>
    <t>Pak ryan/juniawan</t>
  </si>
  <si>
    <t>batre nikon nivo 2 m</t>
  </si>
  <si>
    <t>Pak Guslatif</t>
  </si>
  <si>
    <t>GPS Garmin 76 csx s/n 1qf033846</t>
  </si>
  <si>
    <t>PT Tegma Engineering</t>
  </si>
  <si>
    <t>TS Nikon Nivo 3 M s/n A150634</t>
  </si>
  <si>
    <t>TS Nikon Nivo 3 M s/n A150634 (1 bulan)</t>
  </si>
  <si>
    <t>Pak Arifin</t>
  </si>
  <si>
    <t>GPS 2 set Gramin 64 s (s/n &amp; s/n )</t>
  </si>
  <si>
    <t>CV. Padang Bara Abadi</t>
  </si>
  <si>
    <t>TS Focus 6 5" s/n A902045 (2 hari)</t>
  </si>
  <si>
    <t>GPS Garmin 60CSX s/n 118793487 (2 Hari)</t>
  </si>
  <si>
    <t>PT. Jaya Kedhaton</t>
  </si>
  <si>
    <t>TS Topcon ES-105 s/n GZ3314</t>
  </si>
  <si>
    <t>PT Mintec Abadi</t>
  </si>
  <si>
    <t>Kompas Brunton 5008 s/n 5080916051 &amp; 5080916049</t>
  </si>
  <si>
    <t>PT. Martadipura Energi Persada</t>
  </si>
  <si>
    <t>TS Topcon ES-105 s/n GZ9154</t>
  </si>
  <si>
    <t>CV. Cahaya Belawan Sejahtera</t>
  </si>
  <si>
    <t>TS Nikon Nivo 3 M s/n A151979 (1 bulan)</t>
  </si>
  <si>
    <t>Rudianto</t>
  </si>
  <si>
    <t>Tribrach</t>
  </si>
  <si>
    <t>RUDIANTO</t>
  </si>
  <si>
    <t>16SC17007</t>
  </si>
  <si>
    <t>PT. Blackco Citra Asia</t>
  </si>
  <si>
    <t>TS Focus 2 2" s/n 094937, GPS gramin 64s, 3 stik pole 2,15, stik pole 5m, 4 prisma single</t>
  </si>
  <si>
    <t>Pak Agus</t>
  </si>
  <si>
    <t>TS Gowin TKS-202 5" s/n 8E0643</t>
  </si>
  <si>
    <t>pak agus</t>
  </si>
  <si>
    <t>prisma single 2, HT icom (60188828-7 &amp; 60189313-7)</t>
  </si>
  <si>
    <t>TS Nikon NPR 362 s/n 030357</t>
  </si>
  <si>
    <t>PT JAMPA INDOTAMA</t>
  </si>
  <si>
    <t>Rambu Ukur 3m</t>
  </si>
  <si>
    <t>PT.Pikama Jaya Sejahtera</t>
  </si>
  <si>
    <t>TS Nikon DTM 322 s/n 880976 second</t>
  </si>
  <si>
    <t>PT KALTIM DIAMOND COAL</t>
  </si>
  <si>
    <t>TS Nikon Nivo 2m D002219 &amp; Tribrach</t>
  </si>
  <si>
    <t>TS focus 6+ 2" s/n D130674</t>
  </si>
  <si>
    <t>TS Topcon OS 101 s/n CM1218 , 7 prisma, 5 stik 5m</t>
  </si>
  <si>
    <t xml:space="preserve">Tripod 2 &amp; Stik pole 2 </t>
  </si>
  <si>
    <t>Pak Lukman</t>
  </si>
  <si>
    <t>TS Focus 6 2" s/n D010941 (1 hari)</t>
  </si>
  <si>
    <t>Pak Galih</t>
  </si>
  <si>
    <t>TS Focus 6 2" s/n D010941 (4 hari)</t>
  </si>
  <si>
    <t>Pak Puguh</t>
  </si>
  <si>
    <t>TS Sokkia set 350 s/n 115405</t>
  </si>
  <si>
    <t>Mas zulfan</t>
  </si>
  <si>
    <t>GPS Map 64s s/n 3BP257132</t>
  </si>
  <si>
    <t>Pak Suriono</t>
  </si>
  <si>
    <t>GPS Garmin 60 CSX s/n 118465003</t>
  </si>
  <si>
    <t>pak machi</t>
  </si>
  <si>
    <t>TS Focus 6 5" s/n A902045 (1 minggu)</t>
  </si>
  <si>
    <t>Pak Ardian</t>
  </si>
  <si>
    <t>TS Sokkia set 510 s/n 206898</t>
  </si>
  <si>
    <t>PT.Arini</t>
  </si>
  <si>
    <t>TS Nikon Nivo 2m s/n D002123</t>
  </si>
  <si>
    <t>Pak Dodi</t>
  </si>
  <si>
    <t>Waterpas Nikon AC-2S s/n 658230</t>
  </si>
  <si>
    <t>PT. Bintang Alam Rezeki</t>
  </si>
  <si>
    <t>TS Nikon Nivo 5m s/n A302990</t>
  </si>
  <si>
    <t>PT. BINTANG ALAM REZEKI</t>
  </si>
  <si>
    <t>16SA17006</t>
  </si>
  <si>
    <t>GPSMAPS 62S</t>
  </si>
  <si>
    <t>16SC 17003</t>
  </si>
  <si>
    <t>Total Stations FOCUS 6 (2")/2face</t>
  </si>
  <si>
    <t>Pak Dwi Efendi</t>
  </si>
  <si>
    <t>TS Nikon DTM-322 s/n 813431</t>
  </si>
  <si>
    <t>Triara</t>
  </si>
  <si>
    <t>second TS FOCUS 2 2" s/n 118532</t>
  </si>
  <si>
    <t>PT. STLI</t>
  </si>
  <si>
    <t>GPS garmin Montana 680 s/n 4HU023031</t>
  </si>
  <si>
    <t>Dinas Pendidikan</t>
  </si>
  <si>
    <t>TS Focus 2 2” s/n 130444 &amp; 117789, Theo Horizon HET 55 s/n 180646, 180655, 180680</t>
  </si>
  <si>
    <t>CV. Karya Wijaya</t>
  </si>
  <si>
    <t>TS Focus 6 2" s/n D011058</t>
  </si>
  <si>
    <t>CV. KARYA WIJAYA</t>
  </si>
  <si>
    <t>16RE17002</t>
  </si>
  <si>
    <t xml:space="preserve">CV. KARYA WIJAYA </t>
  </si>
  <si>
    <t>16RE17014</t>
  </si>
  <si>
    <t>pak yulianto</t>
  </si>
  <si>
    <t>TS focus 6 5" s/n A902045 (2 hari)</t>
  </si>
  <si>
    <t>PT. Riung mitra lestari</t>
  </si>
  <si>
    <t>PT. RIUNG MITRA LESTARI</t>
  </si>
  <si>
    <t>16RE17005</t>
  </si>
  <si>
    <t>16RE17016</t>
  </si>
  <si>
    <t>16RE17023</t>
  </si>
  <si>
    <t>Pak khusni</t>
  </si>
  <si>
    <t>GPS Map 64s s/n 3BP292717</t>
  </si>
  <si>
    <t>PT. Ciputra Mitra Lestari</t>
  </si>
  <si>
    <t>prisma single topcon 2, prisma sheet</t>
  </si>
  <si>
    <t>Pak Budi</t>
  </si>
  <si>
    <t>Charger DTM 322</t>
  </si>
  <si>
    <t>Pak Bambang</t>
  </si>
  <si>
    <t xml:space="preserve">Kompas Sunto KB-20 </t>
  </si>
  <si>
    <t>Pak Suroso</t>
  </si>
  <si>
    <t>TS Focus 2 2" s/n 118532 (1 hari)</t>
  </si>
  <si>
    <t>DITA</t>
  </si>
  <si>
    <t>16SA17001</t>
  </si>
  <si>
    <t>Tandem 360PC/360R Zone 4</t>
  </si>
  <si>
    <t>SOPIYULLOH</t>
  </si>
  <si>
    <t>16SA17002</t>
  </si>
  <si>
    <t>16SA17016</t>
  </si>
  <si>
    <t>16SC17011</t>
  </si>
  <si>
    <t>Total Stations NIVO 2M (2face)</t>
  </si>
  <si>
    <t>CV. ARTHA MUDA MANDIRI</t>
  </si>
  <si>
    <t>16RE17001</t>
  </si>
  <si>
    <t>Total Stations FOCUS 6 (5")/1face</t>
  </si>
  <si>
    <t>DIAN ALAMSYAH</t>
  </si>
  <si>
    <t>16SA17005</t>
  </si>
  <si>
    <t>PT. BARA JAYA NUSANTARA</t>
  </si>
  <si>
    <t>16SC17002</t>
  </si>
  <si>
    <t>Total Stations DTM-352 (2"/2face)</t>
  </si>
  <si>
    <t>16SA17007</t>
  </si>
  <si>
    <t>WICAKSONO PUGUH</t>
  </si>
  <si>
    <t>16RE17003</t>
  </si>
  <si>
    <t>16RE17013</t>
  </si>
  <si>
    <t>PT. MENUJU KALTIM HADAPAN</t>
  </si>
  <si>
    <t>16SA17008</t>
  </si>
  <si>
    <t>TC2-5-5 Leveling Staff</t>
  </si>
  <si>
    <t xml:space="preserve">TC2-4-4 Leveling Staff </t>
  </si>
  <si>
    <t>YULIANTO</t>
  </si>
  <si>
    <t>16RE17004</t>
  </si>
  <si>
    <t>16RE17015</t>
  </si>
  <si>
    <t>16RE17019</t>
  </si>
  <si>
    <t>Total Stations NIVO 3C</t>
  </si>
  <si>
    <t>16RE17024</t>
  </si>
  <si>
    <t>16RE17025</t>
  </si>
  <si>
    <t>RIJAL smk</t>
  </si>
  <si>
    <t>16SA17027</t>
  </si>
  <si>
    <t>Batre NIVO M serie</t>
  </si>
  <si>
    <t>RIZAL</t>
  </si>
  <si>
    <t>16RE17006</t>
  </si>
  <si>
    <t>16RE17018</t>
  </si>
  <si>
    <t>EDI</t>
  </si>
  <si>
    <t>16SA17009</t>
  </si>
  <si>
    <t xml:space="preserve">GPS GARMIN 60 CSX </t>
  </si>
  <si>
    <t>PT. MITRA SINERGI MANDIRI</t>
  </si>
  <si>
    <t>16RE17007</t>
  </si>
  <si>
    <t>PT. ACK</t>
  </si>
  <si>
    <t>16SC17004</t>
  </si>
  <si>
    <t>Total Stations Nikon NPR 362</t>
  </si>
  <si>
    <t>PT. KALTIM DIAMOND COAL</t>
  </si>
  <si>
    <t>16SA17011</t>
  </si>
  <si>
    <t xml:space="preserve"> topcon BDC 70</t>
  </si>
  <si>
    <t>16SC17010</t>
  </si>
  <si>
    <t>Total Stations FOCUS 6 + (2")/2face</t>
  </si>
  <si>
    <t>16SA17023</t>
  </si>
  <si>
    <t>PT. Kaltim Diamond coal pak saiful</t>
  </si>
  <si>
    <t>TS Nikon nivo 2 M s/n d002219</t>
  </si>
  <si>
    <t>MAWARDI</t>
  </si>
  <si>
    <t>16RE17009</t>
  </si>
  <si>
    <t>Pak Mawardi</t>
  </si>
  <si>
    <t>TS Focus 6 5" s/n A901536 (1 hari)</t>
  </si>
  <si>
    <t>ARI</t>
  </si>
  <si>
    <t>16RE17010</t>
  </si>
  <si>
    <t>Total Stations TOPCON GTS 102N</t>
  </si>
  <si>
    <t>EKO</t>
  </si>
  <si>
    <t>16SA17013</t>
  </si>
  <si>
    <t>16SA17025</t>
  </si>
  <si>
    <t>CLS-16 Prism Pole 4,6m</t>
  </si>
  <si>
    <t>Prisma Mind</t>
  </si>
  <si>
    <t>DIKA</t>
  </si>
  <si>
    <t>16SC17005</t>
  </si>
  <si>
    <t>16SA17014</t>
  </si>
  <si>
    <t>Charger N324</t>
  </si>
  <si>
    <t>16SA17026</t>
  </si>
  <si>
    <t>DQL-8 Compass</t>
  </si>
  <si>
    <t>SELAMET RIYADI</t>
  </si>
  <si>
    <t>16SC17006</t>
  </si>
  <si>
    <t>Total Stations HTS-585</t>
  </si>
  <si>
    <t>YANTI</t>
  </si>
  <si>
    <t>16SA17015</t>
  </si>
  <si>
    <t>TC2-3-3 Leveling Staff</t>
  </si>
  <si>
    <t>AGUS PRIYANTO</t>
  </si>
  <si>
    <t>16RE17012</t>
  </si>
  <si>
    <t>16RE17020</t>
  </si>
  <si>
    <t>RAHMAT HIDAYAT</t>
  </si>
  <si>
    <t>16SA17017</t>
  </si>
  <si>
    <t>16SC17014</t>
  </si>
  <si>
    <t>AK10T</t>
  </si>
  <si>
    <t>PT. ARLIN JAYA MAKMUR</t>
  </si>
  <si>
    <t>16SA17019</t>
  </si>
  <si>
    <t>Total Stations FOCUS 8 (5")/2face</t>
  </si>
  <si>
    <t>BENIDIKUS</t>
  </si>
  <si>
    <t>16RE17017</t>
  </si>
  <si>
    <t>GPSMAPS 62 SC</t>
  </si>
  <si>
    <t>BUCG WIKA PP KSO</t>
  </si>
  <si>
    <t>16SA17020</t>
  </si>
  <si>
    <t>AHMAD FANANI</t>
  </si>
  <si>
    <t>PROMARK 100 L1 (1unit)</t>
  </si>
  <si>
    <t>ISMUNIAR MAKMUR</t>
  </si>
  <si>
    <t>16SC17009</t>
  </si>
  <si>
    <t>16SA17021</t>
  </si>
  <si>
    <t>SMKN 2 SAMARINDA</t>
  </si>
  <si>
    <t>16SA17022</t>
  </si>
  <si>
    <t>PT. KUTAI ENERGI</t>
  </si>
  <si>
    <t>16SA17024</t>
  </si>
  <si>
    <t>GPSMAPS 64S</t>
  </si>
  <si>
    <t>VIJE</t>
  </si>
  <si>
    <t>16SC17012</t>
  </si>
  <si>
    <t>Perbaikan pengunci tribrach</t>
  </si>
  <si>
    <t>LUCKY</t>
  </si>
  <si>
    <t>16RE17021</t>
  </si>
  <si>
    <t>PT.Karebet Mas Indonesia</t>
  </si>
  <si>
    <t>23/03/217</t>
  </si>
  <si>
    <t>TS Nikon nivo 2c, TS sokkia cx series &amp; Tribrach</t>
  </si>
  <si>
    <t>GERI</t>
  </si>
  <si>
    <t>16SC17013</t>
  </si>
  <si>
    <t>Total Stations FOCUS 8 (2")/2face</t>
  </si>
  <si>
    <t>ISTIANUR ANWAR</t>
  </si>
  <si>
    <t>16SA17028</t>
  </si>
  <si>
    <t>GPS GARMIN OREGON 750</t>
  </si>
  <si>
    <t xml:space="preserve">Bpk Agung </t>
  </si>
  <si>
    <t>PEMBELIAN AUTOMATIC LEVEL AT B4 A</t>
  </si>
  <si>
    <t>Kantor Dinas Perhubungan Semarang</t>
  </si>
  <si>
    <t>PEMBELIAN ETREX 1O</t>
  </si>
  <si>
    <t>Bpk AKBAR</t>
  </si>
  <si>
    <t>RENTAL TOTAL STATION NIKON DTM-362</t>
  </si>
  <si>
    <t>PT Altex</t>
  </si>
  <si>
    <t>Sewa Ts</t>
  </si>
  <si>
    <t>PT ALTEX</t>
  </si>
  <si>
    <t>Rental TS Sokkia CX</t>
  </si>
  <si>
    <t>Rental (satu Bulan) Total Station SOKKIA CX</t>
  </si>
  <si>
    <t>Rental (satu bulan) Total Station SOKKIA CX</t>
  </si>
  <si>
    <t xml:space="preserve">PT Altex </t>
  </si>
  <si>
    <t>Sewa TS A dikri PT Altex</t>
  </si>
  <si>
    <t>PT.ALTEKS</t>
  </si>
  <si>
    <t>PT DAN LIRIS</t>
  </si>
  <si>
    <t>Pembelian Satu Set Auto Level AT B4 (WP007250)</t>
  </si>
  <si>
    <t>Bpk Yasin</t>
  </si>
  <si>
    <t>Pembelian Prisma Poligon For Sokia</t>
  </si>
  <si>
    <t>PT NINDYA KARYA</t>
  </si>
  <si>
    <t>Pembelian satu set Theodolite MDT-02 Minds (s/n A65781), Dan Satu Set Auto Level AT B4A TOPCON( s/n WP007242)</t>
  </si>
  <si>
    <t>Bpk Edi</t>
  </si>
  <si>
    <t>Pembelian Kabel Download</t>
  </si>
  <si>
    <t>PT BPRS GALA MITRA ABADI</t>
  </si>
  <si>
    <t>Pembelian Garmin GPS Etrex 10</t>
  </si>
  <si>
    <t>PT Hanjin Konstruksi Indonesia</t>
  </si>
  <si>
    <t>Pembelian  set AutoLevel Topcon (WP007243,WP007248) 2x Alumunium Tripod,2x Rambu ukur 3m exol</t>
  </si>
  <si>
    <t>Bpk.Panji Dwi Asmoro</t>
  </si>
  <si>
    <t>Pembelian Rambu Ukur 5m polos &amp; Prisma Pole AKZ18N</t>
  </si>
  <si>
    <t>Pembelian Auto Level dan dua Tripod</t>
  </si>
  <si>
    <t>Kalibrasi Satu Set Total Station DTM-322 s/n 881011,Satu Set AL 32A Spectra s/n 2013101&amp;2set Tribrach</t>
  </si>
  <si>
    <t>DKSH</t>
  </si>
  <si>
    <t>Sewa Auto Level ATG-6</t>
  </si>
  <si>
    <t>PT.INDOMESIN</t>
  </si>
  <si>
    <t>SERVIS DAN KALIBRASI AUTO LEVEL FOIF (S/N 348005)</t>
  </si>
  <si>
    <t>CV Indomaps</t>
  </si>
  <si>
    <t>Kalibrasi Auto Level AT-B4 TOPCON s/n RY8269</t>
  </si>
  <si>
    <t>Bpk. Yudo Hariyanto/GAJAH MADA EKA DWI HEKSA</t>
  </si>
  <si>
    <t>Pembelian Satu Set Theodolite DT-209L TOPCON (SECOND)&amp;Pembelian Auto Level AT-B4A TOPCON s/n WP007270</t>
  </si>
  <si>
    <t>PT DKSH INDONESIA</t>
  </si>
  <si>
    <t>Pembelian satu set Auto Level TOPCON ATB4A s/n WP007268</t>
  </si>
  <si>
    <t>PT Bukit Semarang Jayametro</t>
  </si>
  <si>
    <t>Pembelian Prisma Pole Sokkia</t>
  </si>
  <si>
    <t>PT.SAC NUSANTARA-PT.AMB KSO</t>
  </si>
  <si>
    <t>Pembelian 1x Rambu Ukur 5 m</t>
  </si>
  <si>
    <t>pembelian 2x Rambu Ukur 5 M</t>
  </si>
  <si>
    <t>CV Putra Dewi Perkasa</t>
  </si>
  <si>
    <t>Pembelian AT B4 A TOPCON s/n WP 007269</t>
  </si>
  <si>
    <t>Jatmiko Hariaji</t>
  </si>
  <si>
    <t>Pembelian Auto Level AC2S NIKKON s/n 691162</t>
  </si>
  <si>
    <t>Bpk Yunus</t>
  </si>
  <si>
    <t>Rental Theodolite CDT-02 MINDS s/n 174019</t>
  </si>
  <si>
    <t>Bkp Muhammad Daniel</t>
  </si>
  <si>
    <t>Rental Gps Garmin 62 S (Dua Hari)</t>
  </si>
  <si>
    <t>Bpk Asnan Fidar</t>
  </si>
  <si>
    <t>Rental Garmin GPS Map 62 S &amp; GPS MAP 78 S (TIGA HARI)</t>
  </si>
  <si>
    <t>Bpk Agus Jailani</t>
  </si>
  <si>
    <t>Rental GPS Map 62 S(satu minggu)</t>
  </si>
  <si>
    <t>Asnan Fidar</t>
  </si>
  <si>
    <t>Rental GPS map 78 S (Satu Hari)</t>
  </si>
  <si>
    <t>Rental Garmin Gps Map 60CSx (satu Hari)</t>
  </si>
  <si>
    <t>PT Kadi International</t>
  </si>
  <si>
    <t>Rental TS focus 2(2") s/n 11796 satu hari)</t>
  </si>
  <si>
    <t>Indah Resmiati</t>
  </si>
  <si>
    <t>Rental Garin Gps map 78 s (satu minggu)</t>
  </si>
  <si>
    <t>PT. Bukit Semarang Jayametro</t>
  </si>
  <si>
    <t>Kalibrasi Total Station SOKKIA SET 320K s/n D22883</t>
  </si>
  <si>
    <t>PT TOA-NKE JO (PT MUSTIKA)</t>
  </si>
  <si>
    <t xml:space="preserve">Kalibrasi Auto Level C32 SOKKIA s/n D10343 </t>
  </si>
  <si>
    <t>Kalibrasi Theodolite  TL G6 TOPCON s/n Y91027</t>
  </si>
  <si>
    <t>Bp Roni Iskandar</t>
  </si>
  <si>
    <t>Pembelian satu set  Auto Level AT-32 MINDS(s/n 539675)</t>
  </si>
  <si>
    <t>Bp Raden Achmad Eka R.S</t>
  </si>
  <si>
    <t>Pembelian CLS 16 pole 4,6 m &amp; Prisma polE AKZ18N</t>
  </si>
  <si>
    <t>Bp Tri Guntur Hidayat</t>
  </si>
  <si>
    <t>Pembelian Rotating Laser RL-H4C (Dry batery)</t>
  </si>
  <si>
    <t>Bp Soleh Amin</t>
  </si>
  <si>
    <t>Pembelian satu set Auto Level AT-B4A TOPCON s/n WP014408</t>
  </si>
  <si>
    <t>PDAM Kota Semarang</t>
  </si>
  <si>
    <t>Pembelian satu set meteran digital fatools</t>
  </si>
  <si>
    <t>PT IKA ADYA PERKASA</t>
  </si>
  <si>
    <t>pembelian garmin gps map 64s s/n 3B257143</t>
  </si>
  <si>
    <t>Bp.Bayu Prio Anggoro,ST</t>
  </si>
  <si>
    <t>Pembelian satu unit Auto Level SOKKA s/n W5007718 &amp; satu set Total Station CX 105C s/n 1151</t>
  </si>
  <si>
    <t>PT KARYATIM</t>
  </si>
  <si>
    <t>Rental (satu bulan) Auto Level AT G6 TOPCON s/n 8F0521</t>
  </si>
  <si>
    <t>USAID-IUWASH PLUS</t>
  </si>
  <si>
    <t>Rental (dua hari)  2x gps Map 78s &amp; GPS Map 64s</t>
  </si>
  <si>
    <t>Bp Joko Prakoso</t>
  </si>
  <si>
    <t>Rental (satu bulan) Theodolite DT 209 TOPCON s/n J33198</t>
  </si>
  <si>
    <t>Rental (satu bulan) Auto Level AT G6 TOPCON s/n B46314</t>
  </si>
  <si>
    <t>Rental (satu bulan) Auito Level AT-G6 TOPCON s/n B46314</t>
  </si>
  <si>
    <t>Rental (satu bulan) Theosolite DT-209 TOPCON s/n J33198</t>
  </si>
  <si>
    <t>Rental ( satu bulan ) Theodolite DT-209L TOPCON s/n J33198</t>
  </si>
  <si>
    <t>Rental ( satu bulan ) Auto Level AT-G6 TOPCON s/n B46314</t>
  </si>
  <si>
    <t>Rental (1 bulan)  Theodolite DT-209 TOPCON s/n J33198</t>
  </si>
  <si>
    <t>Rental (satu bulan)  Auto Level AT-G6 TOPCON s/n B46314</t>
  </si>
  <si>
    <t>Bp Daniel Sularsana</t>
  </si>
  <si>
    <t>Rental (satu bulan) satu Unit Total station Focus 2 (2") s/n 117796</t>
  </si>
  <si>
    <t>Pembelian 2 unit Rambu Ukur 3 M Polos Merah</t>
  </si>
  <si>
    <t>Rental satu set (satu  bulan)  Theodolite DT-209L TOPCON s/n 182467</t>
  </si>
  <si>
    <t>Bp DANIEL SULARSANA</t>
  </si>
  <si>
    <t xml:space="preserve">Pembelian  4 Unit Rambu Ukur 5M polos </t>
  </si>
  <si>
    <t>Rental (enam hari) Promark 100 &amp; promark 3</t>
  </si>
  <si>
    <t>Rental (satu hari) Promark 3 &amp; promark 100</t>
  </si>
  <si>
    <t>Service &amp; Kalibrasi Total Station DTM 322 s/n 881564</t>
  </si>
  <si>
    <t>Bp.Daniel Sularsana</t>
  </si>
  <si>
    <t>Kalibrasi Total Station FOCUS 2 (2') s/n 111783</t>
  </si>
  <si>
    <t>Bpk Daniel Sularsana</t>
  </si>
  <si>
    <t>Kalibrasi TS Focus 2(2") s/n 108131</t>
  </si>
  <si>
    <t>Kalibrasi TS Focus 2 (2") s/n 111783</t>
  </si>
  <si>
    <t>Bpk.Daniel Sularsana</t>
  </si>
  <si>
    <t>Pembelian 2x Rambu ukur 4m &amp; 2x Stick Pole 2,5m</t>
  </si>
  <si>
    <t>DANIEL SULARSANA. BP</t>
  </si>
  <si>
    <t>17SA17016</t>
  </si>
  <si>
    <t>RAMBU UKUR 4 M MINDS</t>
  </si>
  <si>
    <t>17RE17023</t>
  </si>
  <si>
    <t>GPS GEODETIC</t>
  </si>
  <si>
    <t>Bp Slamet Mulyono</t>
  </si>
  <si>
    <t>Rental (satu Bulan) satu unit Theodolite CDT 02 MINDS s/n 174019</t>
  </si>
  <si>
    <t>Rental (satu hari) Total Station Focus 2 (2") s/n 117796</t>
  </si>
  <si>
    <t>Bpk Slamet</t>
  </si>
  <si>
    <t>Rental (tiga hari) TH CDT 02 (2") s/n 177635</t>
  </si>
  <si>
    <t>Bpk Slamet Mulyono</t>
  </si>
  <si>
    <t>Rental TH CDT 02 (2") s/n 174019 (1 bulan)</t>
  </si>
  <si>
    <t>PT SURYA ARGON JAYA</t>
  </si>
  <si>
    <t>Kalibrasi Theodolite DT-104L TOPCON s/n RY0575</t>
  </si>
  <si>
    <t>SMK N 1 Geneng</t>
  </si>
  <si>
    <t>Pembelian satu set Theodolite NE-101 s/n 045479</t>
  </si>
  <si>
    <t>SMK N 1 GENENG</t>
  </si>
  <si>
    <t>17SA17025</t>
  </si>
  <si>
    <t>Bp Oei Johanes Wijaya</t>
  </si>
  <si>
    <t>Pembelian 1 unit Rambu Ukur 3M TC2-3-3 &amp; 1 unit Rambu Ukur 5 M TC2-5-5</t>
  </si>
  <si>
    <t>Bp Bayu Prio Anggoro ST</t>
  </si>
  <si>
    <t>Pembelian 1 unit Rambu Ukur 5 M TC2-5-5</t>
  </si>
  <si>
    <t>Bp Defin Easy Istandar</t>
  </si>
  <si>
    <t>Pembelian 2 unit Rambu Ukur 5 M TC2-5-5</t>
  </si>
  <si>
    <t>Bp Ali Utsman</t>
  </si>
  <si>
    <t>Pembelian satu unit Auto Level AL-324 SPECTRA s/n 201310</t>
  </si>
  <si>
    <t>Pembelian 1 unit Stick Pole 5,2 M</t>
  </si>
  <si>
    <t>Pembelian 1 Unit Rambu Ukur 5 M Datascript</t>
  </si>
  <si>
    <t>Rental (satu minggu) AL AT-G6 s/n 8F0521</t>
  </si>
  <si>
    <t>Bpk Ali Utsman</t>
  </si>
  <si>
    <t>Pembelian Totalstation Focus 8 (Second)INV 00259</t>
  </si>
  <si>
    <t>Bp Deri Sopian</t>
  </si>
  <si>
    <t>Pembelian 1 Unit  AT B4A TOPCON s/n WP014405</t>
  </si>
  <si>
    <t>Adhi-Basuki,KSO</t>
  </si>
  <si>
    <t>Pembelian 1 unit Auto Level AT-B4A TOPCON s/n WP014442</t>
  </si>
  <si>
    <t>Bp Agus Hudoyo,ST</t>
  </si>
  <si>
    <t>Pembelian 1 unit Auto Level AC-2S NIKON s/n 691648</t>
  </si>
  <si>
    <t>Bp Giyatri</t>
  </si>
  <si>
    <t>pembelian Total Station Focus 2 (5") SPECTRA s/n 135879</t>
  </si>
  <si>
    <t>PT DELTA MERLIN DUNIA PROPERTI</t>
  </si>
  <si>
    <t>Pembelian Total Station ES-55 TOPCON s/n WL0955</t>
  </si>
  <si>
    <t>Bp. Mokhamad Najib</t>
  </si>
  <si>
    <t>Rental (satu bulan) Theodolite CDT-02 MINDS s/n 136319</t>
  </si>
  <si>
    <t>Agung Susanto</t>
  </si>
  <si>
    <t>Rental (enam hari) Theodolite CDT 02 MINDS s/n 177635</t>
  </si>
  <si>
    <t>Ibhu Antik Tri Susanti,DRA.M.SI</t>
  </si>
  <si>
    <t>Rental (satu minggu ) GPS Map 78S s/n IWR055068</t>
  </si>
  <si>
    <t>Bp Agung Susanto</t>
  </si>
  <si>
    <t>Rental (satu minggu ) Theodolite CDT-02 MINDS s/n 177635</t>
  </si>
  <si>
    <t>Pembelian satu set DT-2 Laser s/n A65805 &amp; satu set AT-B4A TOPCON s/n WP010964</t>
  </si>
  <si>
    <t>Pembeelian satu set MDT-02LP s/n A65804 &amp; satu set AT-B4A TOPCON s/n WP010999</t>
  </si>
  <si>
    <t>PT SARANABAJA PERKASA</t>
  </si>
  <si>
    <t>Kalibrasi 1x Total Station DTM 332 NIKON s/n 027823 &amp; 1x Auto Level B21 sokkia s/n D10370</t>
  </si>
  <si>
    <t>Service &amp; KALIBRASI Auto Level WILD NAK 2 LEICA s/n 352035</t>
  </si>
  <si>
    <t>Bp NAM BIN KIM</t>
  </si>
  <si>
    <t>Pembelian 1 Set Auto Level AT-B4A TOPCON s/n WP014406</t>
  </si>
  <si>
    <t>Bp Koko</t>
  </si>
  <si>
    <t>pembelian 1 unit Rambu Ukur 3 M</t>
  </si>
  <si>
    <t>Bp Danu Anggara</t>
  </si>
  <si>
    <t>Rental (tujuh hari ) GPS GARMIN 78S</t>
  </si>
  <si>
    <t>PT WASKITA KARYA</t>
  </si>
  <si>
    <t>Kalibrasi Total Station GTS-102 N TOPCON s/n XB8494</t>
  </si>
  <si>
    <t>.kurang PPN</t>
  </si>
  <si>
    <t>Service &amp; Kalibrasi Total Station GTS-102 N TOPCON s/n 2 M8963</t>
  </si>
  <si>
    <t>PT WASKITA KARYA (persero) Tbk</t>
  </si>
  <si>
    <t>Kalibrasi Total Station GTS-02 TOPCON s/n XB8495</t>
  </si>
  <si>
    <t>SETOR PUSAT (19/5/2017)</t>
  </si>
  <si>
    <t>Kalibrasi Total Station GTS-02 TOPCON s/n XB8518</t>
  </si>
  <si>
    <t>PT Waskita Karya (persero) tbk</t>
  </si>
  <si>
    <t>Rental ( tiga minggu) Total station Focus 2 (2") s/n 117796</t>
  </si>
  <si>
    <t>Rental (satu bulan) Total Station DTM-362 NIKON S/N 051022</t>
  </si>
  <si>
    <t>PT WASKITA KARYA (persero)Tbk</t>
  </si>
  <si>
    <t>Pembelian satu set Auto Level AT-B4A s/n WP014748</t>
  </si>
  <si>
    <t>Pembelian Stik Pole 2,50 M</t>
  </si>
  <si>
    <t>PT WIJAYA KARYA</t>
  </si>
  <si>
    <t>15SA170007</t>
  </si>
  <si>
    <t>Total Stasion GTS 255</t>
  </si>
  <si>
    <t>Battery</t>
  </si>
  <si>
    <t>Pembelian satu set Auto Level B40A SOKKIA s/n WS021263</t>
  </si>
  <si>
    <t>PT WIJAYA KARYA BETON TBK</t>
  </si>
  <si>
    <t>Kalibrasi 1x Total Station GTS-102 N TOPCON s/n 2P4652 , 1x AL AT-B4 TOPCON s/n X67479,1x Prisma Tribrach ,1x Prisma Detil</t>
  </si>
  <si>
    <t>PT. WASKITA KARYA (persero ) Tbk</t>
  </si>
  <si>
    <t>Pembelian 2 Set Mini prisma TOPCON</t>
  </si>
  <si>
    <t>PT.WASKITA KARYA</t>
  </si>
  <si>
    <t>Rental (1 bulan) Total Station Focus 2 (2")  s/n 117796</t>
  </si>
  <si>
    <t>Rental (1 bulan) Total Station SET-350 X (5") SOKKIA s/n 114609</t>
  </si>
  <si>
    <t>Rental (1 bilan) Total Station DTM-322 NIKON s/n 1880977</t>
  </si>
  <si>
    <t>Service &amp; Kalibrasi 2 Unit Total Station GTS-102 N TOPCON s/n XB8518 , XB8481</t>
  </si>
  <si>
    <t>PT.WASKITA KARYA (Persero)</t>
  </si>
  <si>
    <t>Pembelian 3 Set Mini Prisma TOPCON</t>
  </si>
  <si>
    <t>PT.WASKITA KARYA (persero) Tbk</t>
  </si>
  <si>
    <t>Kalibrasi (SET-350 RX s/n 110236,AT-B4A s/n X61676,AT-B4 s/n MY2379)</t>
  </si>
  <si>
    <t>Service Pengunci skruw horizontal dan vertikal  Total Station GTS-102 N s/n XB8518</t>
  </si>
  <si>
    <t>Perbaikan Alat Total Station GTS-102 TOPCON s/n XB8540</t>
  </si>
  <si>
    <t>PT.WASKITA KARYA (Persero)Tbk</t>
  </si>
  <si>
    <t>Rental (1 bulan) Total Station Focus 2 (2') s/n 117796</t>
  </si>
  <si>
    <t>Rental (1 bulan) Total Station DTM-362 NIKON s/n 051022</t>
  </si>
  <si>
    <t>Rental (1 bulan ) Total Station SET-350X SOKKIA s/n 114609</t>
  </si>
  <si>
    <t>WASKITA KARYA (Persero) Tbk. PT</t>
  </si>
  <si>
    <t>17RE17005</t>
  </si>
  <si>
    <t>TOTAL STATION FOCUS 2 (2")</t>
  </si>
  <si>
    <t>17RE17008</t>
  </si>
  <si>
    <t>Total Stations DTM-322 (5"/1face)</t>
  </si>
  <si>
    <t>17RE17010</t>
  </si>
  <si>
    <t>SET-350X SOKKIA (5")</t>
  </si>
  <si>
    <t>17SA17006</t>
  </si>
  <si>
    <t>17RE17017</t>
  </si>
  <si>
    <t>17SA17008</t>
  </si>
  <si>
    <t>17RE17030</t>
  </si>
  <si>
    <t>TOTAL STATION SET-350 X</t>
  </si>
  <si>
    <t>17RE17029</t>
  </si>
  <si>
    <t>PT WAHANA CIPTA MULIAGRAHA</t>
  </si>
  <si>
    <t>Pembelian 2 unit Allumunium Tripod</t>
  </si>
  <si>
    <t>Rental (satu hari) CDT-02 MINDS s/n 174019 &amp; Auto Level AT-G6 TOPCON s/n 8F0521</t>
  </si>
  <si>
    <t>Kalibrasi CDT-02 MINDS s/n 157718 &amp; AC-2S NIKON s/n 642829</t>
  </si>
  <si>
    <t>CV DWI RAHARJO</t>
  </si>
  <si>
    <t>Pembelian satu set Theodolite DT-540 s/n R01029,5 unit Holux m-241,Leica Disto D810 Touch &amp; sembilan unit rambu 5 M</t>
  </si>
  <si>
    <t>BP Arfan ST</t>
  </si>
  <si>
    <t xml:space="preserve">Pembelian Prisma Pole NIKON </t>
  </si>
  <si>
    <t>Bp SUS HANEKA NUGROHO H.S.PI</t>
  </si>
  <si>
    <t>Pembelian 2 set Mini Prisma LEICA &amp; Stik Pole 2,50 M</t>
  </si>
  <si>
    <t>Ibu Amelya Rahmawati</t>
  </si>
  <si>
    <t>Pembelian 4 unit Rambuukur 5 M</t>
  </si>
  <si>
    <t>Bp Panji Dwi Asmoro</t>
  </si>
  <si>
    <t>Pembelian 3 unit Rambu Ukur 3  M</t>
  </si>
  <si>
    <t>Bp panji Dwi Asmoro</t>
  </si>
  <si>
    <t>Rental (2 hari dr tanggal 6 s/d 7 juli ) Total Station DTM 362 NIKON</t>
  </si>
  <si>
    <t>Kalibrasi Auto Level AT-B4 TOPCON s/n RZ3831</t>
  </si>
  <si>
    <t>Ibu Satalina Eka Setyarini</t>
  </si>
  <si>
    <t>Pembelian DQL-8 Compass</t>
  </si>
  <si>
    <t xml:space="preserve">Rental (2 hqri) garmin GPS 78S </t>
  </si>
  <si>
    <t>Rental (1 hari) garmin GPS MAP 78 S</t>
  </si>
  <si>
    <t>Bp Zubaidi</t>
  </si>
  <si>
    <t>Pembelian Allumunium Tripod &amp; HD-18 N</t>
  </si>
  <si>
    <t>Bp Moga Kriya Gularsa</t>
  </si>
  <si>
    <t>Pembelian Allumunium Tripod MINDS</t>
  </si>
  <si>
    <t>Bp Sri Suyono</t>
  </si>
  <si>
    <t>Pembelian Garmin GPS MAP 78 S</t>
  </si>
  <si>
    <t>Bp Roni Istijawan</t>
  </si>
  <si>
    <t>Rental (dua hari) Theodolite DT-209L TOPCON s/n 182467</t>
  </si>
  <si>
    <t>Bp Faisal Farras</t>
  </si>
  <si>
    <t xml:space="preserve">Rental (enam hari) Garmin Gps 62S </t>
  </si>
  <si>
    <t>perpanjang Rental (1 hari)  garmin gps 62 s</t>
  </si>
  <si>
    <t>Bp Herzam</t>
  </si>
  <si>
    <t>Rental (1 hari tgl 4 juli) Total Station DTM-362 NIKON s/n 051022</t>
  </si>
  <si>
    <t>Bp Adar Simbolon</t>
  </si>
  <si>
    <t xml:space="preserve">Rental (dua hari) Gps 78 s </t>
  </si>
  <si>
    <t>PT Alif Teknik Semesta</t>
  </si>
  <si>
    <t>Rental (2 minggu) Total Station SOKKIA CX</t>
  </si>
  <si>
    <t>PT COMETIC PERKASA ABADI</t>
  </si>
  <si>
    <t>Rental (1 bulan) Theodolite DT-209L s/n 182467</t>
  </si>
  <si>
    <t>Bp Mokhamad Najib</t>
  </si>
  <si>
    <t>Kalibrasi Theodolite ET-02 RUIDE s/n T228338</t>
  </si>
  <si>
    <t>PT MISTIKA CIPTA KHARISMA</t>
  </si>
  <si>
    <t>Kalibrasi Auto Level AT-B4 TOPCON s/n X72327</t>
  </si>
  <si>
    <t>SMK N 1 PACITAN</t>
  </si>
  <si>
    <t>Pembelian satu set AC-2S NIKON s/n 691381 &amp; AT-B4A TOPCON s/n WP011000</t>
  </si>
  <si>
    <t>Bp.Imam Bukhori</t>
  </si>
  <si>
    <t>Pembelian 2 unit Rambu Ukur 5 M MINDS</t>
  </si>
  <si>
    <t>Bp. Dwi Adi Nugroho</t>
  </si>
  <si>
    <t>Pembelian Garmin Montana 680 S/N 4HU023226</t>
  </si>
  <si>
    <t>Bp.Moga kriya Gularsa</t>
  </si>
  <si>
    <t>Pembelian Kompas SOKKIA Theodolite CP 7</t>
  </si>
  <si>
    <t>Bp.Didit Murdiyono,S.ST</t>
  </si>
  <si>
    <t xml:space="preserve">Pembelian Garmin GPS Etrex-10 </t>
  </si>
  <si>
    <t>Bp.Koko</t>
  </si>
  <si>
    <t>Pembelian Battery BC-27 TOPCON GTS</t>
  </si>
  <si>
    <t>Bendahara SMK N 4 SUKOHARJO</t>
  </si>
  <si>
    <t>Pembelian satu set Auto Level B40A SOKKIA s/n WS021284</t>
  </si>
  <si>
    <t>Bp.Jarek Aditya Nugroho</t>
  </si>
  <si>
    <t>Pembelian Theodolite MDT-02LP MINDS s/n A65801</t>
  </si>
  <si>
    <t>Bp.Ir Agus Erianto</t>
  </si>
  <si>
    <t>Pembelian Auto Level AT-B4A TOPCON s/n WP019808</t>
  </si>
  <si>
    <t>Bp. Yanto</t>
  </si>
  <si>
    <t>Pembelian (Auto Level AT-B4A TOPCON s/n WP019809 &amp; Sellery Steel Long Tape 50 m)</t>
  </si>
  <si>
    <t>PT.WIJAYA KARYA</t>
  </si>
  <si>
    <t>Pembelian SOKKIA DBC468 Li-ion  Battery</t>
  </si>
  <si>
    <t>Bp.Pratomo</t>
  </si>
  <si>
    <t>Pembelian ES-65 TOPCON s/n YL 0551</t>
  </si>
  <si>
    <t>Pembelian Auto Level AT-G6 Topcon (second) s/n 8F0521</t>
  </si>
  <si>
    <t>Bp.Slamet Mulyono</t>
  </si>
  <si>
    <t>Pembelian Auto Level AT-B4A TOPCON s/n WP019807</t>
  </si>
  <si>
    <t>Bp.Deni Tiawarman</t>
  </si>
  <si>
    <t>Pembelian Total Station ES-65 TOPCON s/n YL0691</t>
  </si>
  <si>
    <t>Bendahara Perum Rakyat Dan Kawasan Pemukiman Kab.Kendal</t>
  </si>
  <si>
    <t>Pembelian 2 unit GPS Garmin Montana 680 S/N 4HU025710 , 4HU025716</t>
  </si>
  <si>
    <t>Bp.Fajar Reta Widyastama</t>
  </si>
  <si>
    <t>Pembelia satu set Theodolite DT-209 TOPCON s/n J38135</t>
  </si>
  <si>
    <t>Bp Iravanuddin</t>
  </si>
  <si>
    <t>Rental (1 bulan) Garmin GPS Oregon 550,garmin GPS Map 78 s.garmin gps ma[p 62 s,garmin gps map 60 csx</t>
  </si>
  <si>
    <t>Bp.Ibnu Fatchani</t>
  </si>
  <si>
    <t>Rental (1hari) Garmin GPS 60 CSx S/N 118698452</t>
  </si>
  <si>
    <t>Bp.Rachmad Bakti Setyawan</t>
  </si>
  <si>
    <t>Rental (2 hari) Total Station GTS-255 TOPCON s/n KB4154</t>
  </si>
  <si>
    <t>Rental (1 hari)  Total Station GTS-255 TOPCON s/n KB4154</t>
  </si>
  <si>
    <t>Bp.Wahyono</t>
  </si>
  <si>
    <t>Rental (1 bulan) Theodolite CDT-02 MINDS s/n A65789</t>
  </si>
  <si>
    <t>Rental (1 minggu) Theodolite CDT-02 MINDS s/n 136319</t>
  </si>
  <si>
    <t>Rental (1 bulan) Theodolite CDT-02 MINDS s/n 174019</t>
  </si>
  <si>
    <t>Bp.Rachmad Muliadi</t>
  </si>
  <si>
    <t>Rental (1 minggu)  Total Station GTS-255 TOPCON s/n KB495</t>
  </si>
  <si>
    <t>Rental (1 hari) Total Station GTS-255 TOPCON s/n KB4195</t>
  </si>
  <si>
    <t>Bp.Agustinus Warsono</t>
  </si>
  <si>
    <t>Rental (1 bulan) Theodolite DT-209 TOPCON s/n J3319</t>
  </si>
  <si>
    <t>Bp.Agustinus Wasono</t>
  </si>
  <si>
    <t>Rental (1 bulan) Theodolite CDT-02 MINDS s/n 174028</t>
  </si>
  <si>
    <t>Bp.Hartono</t>
  </si>
  <si>
    <t>Rental (1 hari) Auto Level AT-G2 TOPCON s/n AW6717</t>
  </si>
  <si>
    <t>Rental (1 hari) Theodolite CDT-02 MINDS s/n 174028</t>
  </si>
  <si>
    <t>Bp.Hartaja Budi Harsana</t>
  </si>
  <si>
    <t>Rental (2 hari) Theodolite CDT-02 MINDS s/n 136319</t>
  </si>
  <si>
    <t>Bp Windhu Tri Sasongko</t>
  </si>
  <si>
    <t>Service &amp; kalibrasi prisma poligon service harter</t>
  </si>
  <si>
    <t>Bp.Yanto</t>
  </si>
  <si>
    <t>Kalibrasi Theodolite MDT-02 MINDS s/n A65789</t>
  </si>
  <si>
    <t>Bp.Bambang</t>
  </si>
  <si>
    <t>Kalibrasi Theodolite DT-205 L TOPCON s/n 160231</t>
  </si>
  <si>
    <t>Bp.Arfan,ST</t>
  </si>
  <si>
    <t>Service&amp;kalibrasi Auto Level AT-G2 TOPCON s/n RY0805</t>
  </si>
  <si>
    <t>Pembelian cab.download NIKON</t>
  </si>
  <si>
    <t>Pembelian satu unit Stick Pole 2,50 m &amp; satu unit Prisma Pole NIKON</t>
  </si>
  <si>
    <t>Bp.Dudi Yahudiyanto</t>
  </si>
  <si>
    <t>Pembelian Charger Total Station SOKKIA</t>
  </si>
  <si>
    <t>Pembelian Mini Prisma TOPCON</t>
  </si>
  <si>
    <t>Bp. Supriyadi</t>
  </si>
  <si>
    <t>Pembelian Rambu Ukur 3 M Exol</t>
  </si>
  <si>
    <t>Bp.Sutiyoso</t>
  </si>
  <si>
    <t>Pembelian Auto Level AT-28 MINDS s/n 539647</t>
  </si>
  <si>
    <t>Bp.Agung Susanto</t>
  </si>
  <si>
    <t>Pembelian AT-B4A TOPCON s/n WP019853</t>
  </si>
  <si>
    <t>WIKA - NINDYA. KSO . PT</t>
  </si>
  <si>
    <t>17SC17010</t>
  </si>
  <si>
    <t>WIKA-NINDYA KSO</t>
  </si>
  <si>
    <t>Pembelian Battery Total Station NIKON NPL BC-80</t>
  </si>
  <si>
    <t>Bp.Budi Santoso</t>
  </si>
  <si>
    <t>Pembelian ES-65 TOPCON s/n YL0879 &amp; AT-B4A TOPCON s/n WP023907</t>
  </si>
  <si>
    <t>Bp.Zubaidi</t>
  </si>
  <si>
    <t>Pembelian Battery BC-65 NIKON DTM</t>
  </si>
  <si>
    <t>SMK N 2 SURAKARTA</t>
  </si>
  <si>
    <t>Pembelian Satu Unit Drone &amp; satu unit Rambu Ukur 3 M</t>
  </si>
  <si>
    <t>17SA17019</t>
  </si>
  <si>
    <t>THEODOLITE CDT-02 MINDS</t>
  </si>
  <si>
    <t>PT.COMETIC PERKASA ABADI</t>
  </si>
  <si>
    <t>Rental (1 bulan) Theodolite DT-209L TOPCON s/n 182467</t>
  </si>
  <si>
    <t>Bp.Haris Ihsan</t>
  </si>
  <si>
    <t>Rental (1 minggu) Garmin GPS 62 S</t>
  </si>
  <si>
    <t>Bp.Yosep Wahyu Trisaputro</t>
  </si>
  <si>
    <t>Rental (2 hari) 3 Unit Garmin GPS</t>
  </si>
  <si>
    <t>Bp.Fendik Pramana Putra</t>
  </si>
  <si>
    <t>Rental (1 bulan) satu unit Auto Level AT-B4 TOPCON s/n RX2073</t>
  </si>
  <si>
    <t>PT.AZISANJAYA</t>
  </si>
  <si>
    <t>Kalibrasi Auto Level AT-B4 TOPCON s/n RY0801</t>
  </si>
  <si>
    <t>Bp.Priyanto</t>
  </si>
  <si>
    <t>Kalibrasi Theodolite DT-209 TOPCON s/n J35417</t>
  </si>
  <si>
    <t>SMK N 1 KEDUNGWUNI</t>
  </si>
  <si>
    <t>Service &amp; Kalibrasi 2 Unit Theodolite TL-6DE TOPCON s/n A13895 , A13868 &amp; 1 unit AT-F3 TOPCON s/n P89843</t>
  </si>
  <si>
    <t>Bp.Giman</t>
  </si>
  <si>
    <t>Kalibrasi Auto Level AT-B4 TOPCON s/n X20271</t>
  </si>
  <si>
    <t>Bp.Harjanto Widya</t>
  </si>
  <si>
    <t>Kalibrasi Auto Level ZEISS NI 0402 s/n 020626</t>
  </si>
  <si>
    <t>WAHYONO. BP</t>
  </si>
  <si>
    <t>17RE17001</t>
  </si>
  <si>
    <t>17RE17022</t>
  </si>
  <si>
    <t>17RE17027</t>
  </si>
  <si>
    <t>AUTO LEVEL AT-G6 TOPCON</t>
  </si>
  <si>
    <t>SETOR PUSAT (19/12/2017)</t>
  </si>
  <si>
    <t>HERI WAHYONO</t>
  </si>
  <si>
    <t>17SC17001</t>
  </si>
  <si>
    <t>Automatic Level AC-2S</t>
  </si>
  <si>
    <t>KUNTO AGUNG KRESANDI</t>
  </si>
  <si>
    <t>17RE17002</t>
  </si>
  <si>
    <t>17RE17011</t>
  </si>
  <si>
    <t>AWANG SETIAWANG</t>
  </si>
  <si>
    <t>17RE17003</t>
  </si>
  <si>
    <t>DICKY MARDIANSYAH</t>
  </si>
  <si>
    <t>17RE17004</t>
  </si>
  <si>
    <t>GPSMAPS 78S</t>
  </si>
  <si>
    <t>GPS MAPS 60CSX</t>
  </si>
  <si>
    <t>COMETIC PERKASA ABADI. PT</t>
  </si>
  <si>
    <t>17RE17006</t>
  </si>
  <si>
    <t>THEODOLITE DT-209L (9")</t>
  </si>
  <si>
    <t>17RE17018</t>
  </si>
  <si>
    <t>THEODOLITE DT-209L TOPCON</t>
  </si>
  <si>
    <t>AMELYA RAHMAWATI. IBU (TATONAS)</t>
  </si>
  <si>
    <t>17SA17001</t>
  </si>
  <si>
    <t>Automatic Level AT-32</t>
  </si>
  <si>
    <t>17SA17005</t>
  </si>
  <si>
    <t>TOTAL STATION ES-65 TOPCON</t>
  </si>
  <si>
    <t>TIGA PILAR ENERGI,PT</t>
  </si>
  <si>
    <t>17SA17002</t>
  </si>
  <si>
    <t>Theodolite Digital NE-100</t>
  </si>
  <si>
    <t>17SC17002</t>
  </si>
  <si>
    <t>17SA17009</t>
  </si>
  <si>
    <t>THEODOLITE NE-100</t>
  </si>
  <si>
    <t>SRIWAHANA ADITYAKARTA,PT</t>
  </si>
  <si>
    <t>17SA17003</t>
  </si>
  <si>
    <t>THEODOLITE MDT-02 LP</t>
  </si>
  <si>
    <t>ARFAN. ST BP</t>
  </si>
  <si>
    <t>17SA17004</t>
  </si>
  <si>
    <t>ACE ENGINEERING &amp; CONSTRUCRIONS. PT d/a PT. PUNGKOOK INDONESIA ONE FACTORY PROJECT</t>
  </si>
  <si>
    <t>17RE17033</t>
  </si>
  <si>
    <t>TS CX-102 SOKKIA</t>
  </si>
  <si>
    <t>17RE17007</t>
  </si>
  <si>
    <t>TOTAL STATION CX-102 SOKKIA</t>
  </si>
  <si>
    <t>17RE17021</t>
  </si>
  <si>
    <t>PT ACE</t>
  </si>
  <si>
    <t>Kalibras Total Station GTS-102 N TOPCON s/n 2Q4051</t>
  </si>
  <si>
    <t>PT ACE Engineering &amp; Construction</t>
  </si>
  <si>
    <t>Rental (satu bulan) Total Station CX-102 SOKKIA s/n BC0562</t>
  </si>
  <si>
    <t>PT ACE ENGINEERING &amp; CONSTRUCTIONS</t>
  </si>
  <si>
    <t>Kalibrasi Auto Level B 40 SOKKIA s/n 133520</t>
  </si>
  <si>
    <t>Kalibrasi Auto Level SOKKIA s/n 582470</t>
  </si>
  <si>
    <t>Pembelian satu set Auto Level B40 A SOKKIA s/n WS021285</t>
  </si>
  <si>
    <t>Rental (satu bulan) Total Station CX-102 SOKKIA s/n GQ0264</t>
  </si>
  <si>
    <t xml:space="preserve"> Rental (1 bulan) Total Station CX-102 SOKKIA s/n BC0562</t>
  </si>
  <si>
    <t>PT ACE ENGINEERING&amp;CONSTRUCTION</t>
  </si>
  <si>
    <t>Rental TS TOPCON GTS-255 s/n KB4194 (satu bulan)</t>
  </si>
  <si>
    <t>Rental (satu bulan) Total Station TOPCON GTS-255 s/n KB4194</t>
  </si>
  <si>
    <t>Rental (satu bulan ) Total Station CX-102 SOKKIA s/n BC0562</t>
  </si>
  <si>
    <t>PT ACE ENGINEERING&amp;CONSTRUCTIONS</t>
  </si>
  <si>
    <t>Rental (satu bulan) TS TOPCON GTS-255 s/n KB4194</t>
  </si>
  <si>
    <t>PT.ACE ENGINEERING &amp; CONSTRUCTION</t>
  </si>
  <si>
    <t>Pembelian 1 Set Auto Level AT-B4A TOPCON s/n WP014407</t>
  </si>
  <si>
    <t>PT.ACE ENGINEERING &amp; CONSTRUCTIONS</t>
  </si>
  <si>
    <t>Rental (1 bulan) Total Station CX-102 SOKKIA s/n GQ0264</t>
  </si>
  <si>
    <t>PT.ACE ENGINEERING&amp;CONSTRUCTIONS</t>
  </si>
  <si>
    <t>Rental (1 bulan) Total Station CX-102 SOKKIA s/n 6Q0264</t>
  </si>
  <si>
    <t>Rental (1 bulan) Total Station CX-102 SOKKIA s/n BC0562</t>
  </si>
  <si>
    <t>INRI ADI PERKASA,SDR</t>
  </si>
  <si>
    <t>17RE17009</t>
  </si>
  <si>
    <t>17RE17012</t>
  </si>
  <si>
    <t>YUN ARIZONA,SDR</t>
  </si>
  <si>
    <t>17SC17003</t>
  </si>
  <si>
    <t>GTS-102 N TOPCON &amp; LEVEL B30SOKKIA</t>
  </si>
  <si>
    <t>17SC17004</t>
  </si>
  <si>
    <t>TOTAL STATION CX-101 SOKKIA</t>
  </si>
  <si>
    <t>CHARGER BC-27 CR TOPCON</t>
  </si>
  <si>
    <t>MINI PRISMA TOPCON</t>
  </si>
  <si>
    <t>KARMIYANTO SOEBAGYO,SDR</t>
  </si>
  <si>
    <t>17SA17007</t>
  </si>
  <si>
    <t>AGUSTINUS WARSONO. BP</t>
  </si>
  <si>
    <t>17RE17013</t>
  </si>
  <si>
    <t>THEODOLITE DT-209 TOPCON</t>
  </si>
  <si>
    <t>RAGA SURYA TAMA, BP</t>
  </si>
  <si>
    <t>17RE17014</t>
  </si>
  <si>
    <t>FENDIK PRATAMA PUTRA</t>
  </si>
  <si>
    <t>17RE17015</t>
  </si>
  <si>
    <t>17RE17026</t>
  </si>
  <si>
    <t>AFANDI, BP</t>
  </si>
  <si>
    <t>17SC17005</t>
  </si>
  <si>
    <t>THEODOLITE NE-202 NIKON</t>
  </si>
  <si>
    <t>ARROCHMAN, BP</t>
  </si>
  <si>
    <t>17SA17010</t>
  </si>
  <si>
    <t>IMAM BUKHOTI. BP</t>
  </si>
  <si>
    <t>17SC17007</t>
  </si>
  <si>
    <t>TOTAL  STATION SET-350X SOKKIA</t>
  </si>
  <si>
    <t>17SA17011</t>
  </si>
  <si>
    <t>PRISMA POLIGON SOKKIA</t>
  </si>
  <si>
    <t>17SA17014</t>
  </si>
  <si>
    <t>KISWANTO, BP</t>
  </si>
  <si>
    <t>17SA17015</t>
  </si>
  <si>
    <t>WINDHU TRI SASONGKO. BP</t>
  </si>
  <si>
    <t>17SC17006</t>
  </si>
  <si>
    <t>HD12S Prism Set/NIKON</t>
  </si>
  <si>
    <t>SUWARTO, BP</t>
  </si>
  <si>
    <t>17SA17017</t>
  </si>
  <si>
    <t>CDC 68 Charger For BDC 46 SOKKIA</t>
  </si>
  <si>
    <t>ASWADI, BP</t>
  </si>
  <si>
    <t>17RE17020</t>
  </si>
  <si>
    <t>NUGROHO EKO ARDIANTO, BP</t>
  </si>
  <si>
    <t>17SA17013</t>
  </si>
  <si>
    <t>RAMBU UKUR 3 M MINDS</t>
  </si>
  <si>
    <t>NAGABHUAN ANEKA PIRANTI, PT</t>
  </si>
  <si>
    <t>17SA17012</t>
  </si>
  <si>
    <t>AGUNG SUSANTO. BP</t>
  </si>
  <si>
    <t>17RE17019</t>
  </si>
  <si>
    <t>TOTAL STATION GTS-235 TOPCON</t>
  </si>
  <si>
    <t>AGUNG TRI WIDODO, BP</t>
  </si>
  <si>
    <t>17SA17020</t>
  </si>
  <si>
    <t>DWI RAHARJO. CV</t>
  </si>
  <si>
    <t>17SA17021</t>
  </si>
  <si>
    <t>KOMELON FIBERGLASS 30 M</t>
  </si>
  <si>
    <t>KOMELON FIBERGLASS 100 M</t>
  </si>
  <si>
    <t>AGUNG GOVINDA ARISUDANA, BP</t>
  </si>
  <si>
    <t>17SA17018</t>
  </si>
  <si>
    <t>THEODOLITE MDT-02 LP MINDS</t>
  </si>
  <si>
    <t>PRYM INTIMATES INDONESIA, PT</t>
  </si>
  <si>
    <t>17RE17024</t>
  </si>
  <si>
    <t>AUTOMATIC LEVEL AT-G2</t>
  </si>
  <si>
    <t>NINDYA KARYA (Persero). PT</t>
  </si>
  <si>
    <t>17SC17008</t>
  </si>
  <si>
    <t>AUTOMATIC LEVEL B21 SOKKIA</t>
  </si>
  <si>
    <t>ZUBAIDI. BP</t>
  </si>
  <si>
    <t>17SC17009</t>
  </si>
  <si>
    <t>Total Stations DTM-322 (3"/2face)</t>
  </si>
  <si>
    <t>GINANJAR WAHYU GUMILANG, BP</t>
  </si>
  <si>
    <t>17RE17025</t>
  </si>
  <si>
    <t>SUSILO SUTRISNO,BP</t>
  </si>
  <si>
    <t>17RE17028</t>
  </si>
  <si>
    <t>BENDAHARA SMKN 1 SURAKARTA</t>
  </si>
  <si>
    <t>17SA17023</t>
  </si>
  <si>
    <t>METERAN DORONG DIGITAL FATOOLS</t>
  </si>
  <si>
    <t>BATTERY DRONE DJI PHANTOM 4 ADVANCE</t>
  </si>
  <si>
    <t>PT REKACIPTA INTIKARYA</t>
  </si>
  <si>
    <t>17SA17027</t>
  </si>
  <si>
    <t>TS NIVO 2C NIKON</t>
  </si>
  <si>
    <t>AUTO LEVEL B40 A SOKKIA</t>
  </si>
  <si>
    <t>SAPTO , BP</t>
  </si>
  <si>
    <t>17SA17026</t>
  </si>
  <si>
    <t xml:space="preserve">TS FOCUS </t>
  </si>
  <si>
    <t>PDAM WONOIRI</t>
  </si>
  <si>
    <t>17SA17028</t>
  </si>
  <si>
    <t>GARMIN OREGON 750</t>
  </si>
  <si>
    <t>WISMA SARANA TEKNIK, PT</t>
  </si>
  <si>
    <t>17SA17029</t>
  </si>
  <si>
    <t>HAMER TEST HT-225</t>
  </si>
  <si>
    <t>⁞</t>
  </si>
  <si>
    <t>.</t>
  </si>
  <si>
    <t>Normalisasi Min Max</t>
  </si>
  <si>
    <t>Min</t>
  </si>
  <si>
    <t>New Min</t>
  </si>
  <si>
    <t>Max</t>
  </si>
  <si>
    <t>New Max</t>
  </si>
  <si>
    <t>customer_id</t>
  </si>
  <si>
    <t>customer</t>
  </si>
  <si>
    <t>Recency (R)</t>
  </si>
  <si>
    <t>Frequency (F)</t>
  </si>
  <si>
    <t>Monetary (M)</t>
  </si>
  <si>
    <t>ID_CUSTOMER</t>
  </si>
  <si>
    <t>R</t>
  </si>
  <si>
    <t>F</t>
  </si>
  <si>
    <t>M</t>
  </si>
  <si>
    <t>Cluster</t>
  </si>
  <si>
    <t>Grade</t>
  </si>
  <si>
    <t>No</t>
  </si>
  <si>
    <t>Total</t>
  </si>
  <si>
    <t>C1</t>
  </si>
  <si>
    <t>Occational</t>
  </si>
  <si>
    <t>C2</t>
  </si>
  <si>
    <t>Gold</t>
  </si>
  <si>
    <t>C3</t>
  </si>
  <si>
    <t>Typical</t>
  </si>
</sst>
</file>

<file path=xl/styles.xml><?xml version="1.0" encoding="utf-8"?>
<styleSheet xmlns="http://schemas.openxmlformats.org/spreadsheetml/2006/main">
  <numFmts count="7">
    <numFmt numFmtId="164" formatCode="_-* #,##0.00_-;\-* #,##0.00_-;_-* \-??_-;_-@_-"/>
    <numFmt numFmtId="165" formatCode="_-* #,##0_-;\-* #,##0_-;_-* \-_-;_-@_-"/>
    <numFmt numFmtId="166" formatCode="General"/>
    <numFmt numFmtId="167" formatCode="D\-MMM\-YY;@"/>
    <numFmt numFmtId="168" formatCode="_(* #,##0_);_(* \(#,##0\);_(* \-??_);_(@_)"/>
    <numFmt numFmtId="169" formatCode="_(&quot;Rp&quot;* #,##0_);_(&quot;Rp&quot;* \(#,##0\);_(&quot;Rp&quot;* \-_);_(@_)"/>
    <numFmt numFmtId="170" formatCode="_(* #,##0_);_(* \(#,##0\);_(* \-_);_(@_)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rgb="FF595959"/>
      <name val="Calibri"/>
      <family val="2"/>
    </font>
    <font>
      <sz val="9"/>
      <color rgb="FF404040"/>
      <name val="Calibri"/>
      <family val="2"/>
    </font>
    <font>
      <sz val="9"/>
      <color rgb="FF595959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7">
    <xf numFmtId="166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64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6" fontId="0" fillId="0" borderId="0">
      <alignment/>
      <protection hidden="1"/>
    </xf>
    <xf numFmtId="166" fontId="0" fillId="0" borderId="0">
      <alignment/>
      <protection hidden="1"/>
    </xf>
    <xf numFmtId="165" fontId="0" fillId="0" borderId="0" applyBorder="0" applyProtection="0">
      <alignment/>
    </xf>
  </cellStyleXfs>
  <cellXfs count="95">
    <xf numFmtId="166" fontId="0" fillId="0" borderId="0" xfId="0" applyAlignment="1" applyProtection="1">
      <alignment/>
      <protection hidden="1"/>
    </xf>
    <xf numFmtId="166" fontId="0" fillId="0" borderId="0" xfId="0" applyAlignment="1" applyProtection="1">
      <alignment vertical="top" wrapText="1"/>
      <protection hidden="1"/>
    </xf>
    <xf numFmtId="166" fontId="0" fillId="2" borderId="0" xfId="0" applyAlignment="1" applyProtection="1">
      <alignment/>
      <protection hidden="1"/>
    </xf>
    <xf numFmtId="166" fontId="2" fillId="2" borderId="0" xfId="0" applyFont="1" applyAlignment="1" applyProtection="1">
      <alignment horizontal="center" vertical="center" wrapText="1"/>
      <protection hidden="1"/>
    </xf>
    <xf numFmtId="166" fontId="0" fillId="2" borderId="0" xfId="0" applyAlignment="1" applyProtection="1">
      <alignment vertical="top" wrapText="1"/>
      <protection hidden="1"/>
    </xf>
    <xf numFmtId="166" fontId="0" fillId="2" borderId="0" xfId="0" applyAlignment="1" applyProtection="1">
      <alignment horizontal="left" vertical="top" wrapText="1"/>
      <protection hidden="1"/>
    </xf>
    <xf numFmtId="166" fontId="0" fillId="0" borderId="0" xfId="0" applyAlignment="1" applyProtection="1">
      <alignment horizontal="center"/>
      <protection hidden="1"/>
    </xf>
    <xf numFmtId="166" fontId="0" fillId="0" borderId="0" xfId="0" applyAlignment="1" applyProtection="1">
      <alignment horizontal="left"/>
      <protection hidden="1"/>
    </xf>
    <xf numFmtId="166" fontId="3" fillId="0" borderId="1" xfId="0" applyFont="1" applyBorder="1" applyAlignment="1" applyProtection="1">
      <alignment horizontal="center"/>
      <protection hidden="1"/>
    </xf>
    <xf numFmtId="167" fontId="3" fillId="0" borderId="1" xfId="0" applyFont="1" applyBorder="1" applyAlignment="1" applyProtection="1">
      <alignment horizontal="center"/>
      <protection hidden="1"/>
    </xf>
    <xf numFmtId="168" fontId="3" fillId="0" borderId="1" xfId="18" applyFont="1" applyBorder="1" applyAlignment="1" applyProtection="1">
      <alignment horizontal="center"/>
      <protection hidden="1"/>
    </xf>
    <xf numFmtId="166" fontId="0" fillId="0" borderId="1" xfId="0" applyBorder="1" applyAlignment="1" applyProtection="1">
      <alignment horizontal="center"/>
      <protection hidden="1"/>
    </xf>
    <xf numFmtId="166" fontId="0" fillId="0" borderId="1" xfId="0" applyFont="1" applyBorder="1" applyAlignment="1" applyProtection="1">
      <alignment horizontal="left" wrapText="1"/>
      <protection hidden="1"/>
    </xf>
    <xf numFmtId="167" fontId="0" fillId="0" borderId="1" xfId="0" applyFont="1" applyBorder="1" applyAlignment="1" applyProtection="1">
      <alignment horizontal="center"/>
      <protection hidden="1"/>
    </xf>
    <xf numFmtId="169" fontId="0" fillId="0" borderId="1" xfId="0" applyFont="1" applyBorder="1" applyAlignment="1" applyProtection="1">
      <alignment horizontal="center"/>
      <protection hidden="1"/>
    </xf>
    <xf numFmtId="166" fontId="0" fillId="0" borderId="1" xfId="0" applyFont="1" applyBorder="1" applyAlignment="1" applyProtection="1">
      <alignment vertical="center" wrapText="1"/>
      <protection hidden="1"/>
    </xf>
    <xf numFmtId="168" fontId="0" fillId="0" borderId="1" xfId="18" applyFont="1" applyBorder="1" applyAlignment="1" applyProtection="1">
      <alignment/>
      <protection hidden="1"/>
    </xf>
    <xf numFmtId="168" fontId="4" fillId="0" borderId="1" xfId="18" applyFont="1" applyBorder="1" applyAlignment="1" applyProtection="1">
      <alignment/>
      <protection hidden="1"/>
    </xf>
    <xf numFmtId="168" fontId="0" fillId="0" borderId="1" xfId="18" applyFont="1" applyBorder="1" applyAlignment="1" applyProtection="1">
      <alignment horizontal="center"/>
      <protection hidden="1"/>
    </xf>
    <xf numFmtId="166" fontId="0" fillId="0" borderId="1" xfId="0" applyFont="1" applyBorder="1" applyAlignment="1" applyProtection="1">
      <alignment/>
      <protection hidden="1"/>
    </xf>
    <xf numFmtId="166" fontId="0" fillId="0" borderId="1" xfId="0" applyFont="1" applyBorder="1" applyAlignment="1" applyProtection="1">
      <alignment horizontal="left"/>
      <protection hidden="1"/>
    </xf>
    <xf numFmtId="166" fontId="0" fillId="0" borderId="1" xfId="0" applyFont="1" applyBorder="1" applyAlignment="1" applyProtection="1">
      <alignment horizontal="left"/>
      <protection hidden="1"/>
    </xf>
    <xf numFmtId="166" fontId="4" fillId="0" borderId="1" xfId="0" applyFont="1" applyBorder="1" applyAlignment="1" applyProtection="1">
      <alignment vertical="center" wrapText="1"/>
      <protection hidden="1"/>
    </xf>
    <xf numFmtId="166" fontId="4" fillId="0" borderId="1" xfId="0" applyFont="1" applyBorder="1" applyAlignment="1" applyProtection="1">
      <alignment wrapText="1"/>
      <protection hidden="1"/>
    </xf>
    <xf numFmtId="167" fontId="0" fillId="0" borderId="1" xfId="0" applyBorder="1" applyAlignment="1" applyProtection="1">
      <alignment horizontal="center"/>
      <protection hidden="1"/>
    </xf>
    <xf numFmtId="166" fontId="4" fillId="0" borderId="1" xfId="0" applyFont="1" applyBorder="1" applyAlignment="1" applyProtection="1">
      <alignment/>
      <protection hidden="1"/>
    </xf>
    <xf numFmtId="167" fontId="0" fillId="0" borderId="1" xfId="0" applyBorder="1" applyAlignment="1" applyProtection="1">
      <alignment horizontal="center"/>
      <protection hidden="1"/>
    </xf>
    <xf numFmtId="166" fontId="0" fillId="0" borderId="1" xfId="0" applyFont="1" applyBorder="1" applyAlignment="1" applyProtection="1">
      <alignment horizontal="center"/>
      <protection hidden="1"/>
    </xf>
    <xf numFmtId="168" fontId="4" fillId="0" borderId="1" xfId="18" applyFont="1" applyBorder="1" applyAlignment="1" applyProtection="1">
      <alignment horizontal="center"/>
      <protection hidden="1"/>
    </xf>
    <xf numFmtId="165" fontId="4" fillId="0" borderId="1" xfId="36" applyFont="1" applyBorder="1" applyAlignment="1" applyProtection="1">
      <alignment horizontal="center" vertical="center"/>
      <protection hidden="1"/>
    </xf>
    <xf numFmtId="166" fontId="0" fillId="0" borderId="1" xfId="0" applyBorder="1" applyAlignment="1" applyProtection="1">
      <alignment horizontal="center"/>
      <protection hidden="1"/>
    </xf>
    <xf numFmtId="165" fontId="0" fillId="0" borderId="1" xfId="36" applyFont="1" applyBorder="1" applyAlignment="1" applyProtection="1">
      <alignment horizontal="center"/>
      <protection hidden="1"/>
    </xf>
    <xf numFmtId="166" fontId="0" fillId="0" borderId="1" xfId="0" applyFont="1" applyBorder="1" applyAlignment="1" applyProtection="1">
      <alignment horizontal="left" wrapText="1"/>
      <protection hidden="1"/>
    </xf>
    <xf numFmtId="168" fontId="4" fillId="0" borderId="1" xfId="18" applyFont="1" applyBorder="1" applyAlignment="1" applyProtection="1">
      <alignment horizontal="center" vertical="center"/>
      <protection hidden="1"/>
    </xf>
    <xf numFmtId="168" fontId="5" fillId="0" borderId="1" xfId="18" applyFont="1" applyBorder="1" applyAlignment="1" applyProtection="1">
      <alignment horizontal="center"/>
      <protection hidden="1"/>
    </xf>
    <xf numFmtId="168" fontId="4" fillId="0" borderId="1" xfId="18" applyFont="1" applyBorder="1" applyAlignment="1" applyProtection="1">
      <alignment vertical="center" wrapText="1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horizontal="center"/>
      <protection hidden="1"/>
    </xf>
    <xf numFmtId="166" fontId="4" fillId="0" borderId="1" xfId="0" applyFont="1" applyBorder="1" applyAlignment="1" applyProtection="1">
      <alignment vertical="center"/>
      <protection hidden="1"/>
    </xf>
    <xf numFmtId="166" fontId="0" fillId="3" borderId="1" xfId="0" applyFont="1" applyBorder="1" applyAlignment="1" applyProtection="1">
      <alignment horizontal="left"/>
      <protection hidden="1"/>
    </xf>
    <xf numFmtId="167" fontId="0" fillId="3" borderId="1" xfId="0" applyBorder="1" applyAlignment="1" applyProtection="1">
      <alignment horizontal="center"/>
      <protection hidden="1"/>
    </xf>
    <xf numFmtId="166" fontId="0" fillId="3" borderId="1" xfId="0" applyFont="1" applyBorder="1" applyAlignment="1" applyProtection="1">
      <alignment horizontal="center"/>
      <protection hidden="1"/>
    </xf>
    <xf numFmtId="168" fontId="0" fillId="3" borderId="1" xfId="18" applyFont="1" applyBorder="1" applyAlignment="1" applyProtection="1">
      <alignment horizontal="center"/>
      <protection hidden="1"/>
    </xf>
    <xf numFmtId="165" fontId="4" fillId="0" borderId="1" xfId="36" applyFont="1" applyBorder="1" applyAlignment="1" applyProtection="1">
      <alignment horizontal="center"/>
      <protection hidden="1"/>
    </xf>
    <xf numFmtId="165" fontId="4" fillId="0" borderId="1" xfId="36" applyFont="1" applyBorder="1" applyAlignment="1" applyProtection="1">
      <alignment horizontal="center" vertical="center" wrapText="1"/>
      <protection hidden="1"/>
    </xf>
    <xf numFmtId="165" fontId="0" fillId="3" borderId="1" xfId="36" applyFont="1" applyBorder="1" applyAlignment="1" applyProtection="1">
      <alignment horizontal="center"/>
      <protection hidden="1"/>
    </xf>
    <xf numFmtId="166" fontId="0" fillId="3" borderId="1" xfId="0" applyBorder="1" applyAlignment="1" applyProtection="1">
      <alignment horizontal="center"/>
      <protection hidden="1"/>
    </xf>
    <xf numFmtId="168" fontId="4" fillId="0" borderId="1" xfId="18" applyFont="1" applyBorder="1" applyAlignment="1" applyProtection="1">
      <alignment horizontal="center" vertical="center" wrapText="1"/>
      <protection hidden="1"/>
    </xf>
    <xf numFmtId="165" fontId="6" fillId="0" borderId="1" xfId="36" applyFont="1" applyBorder="1" applyAlignment="1" applyProtection="1">
      <alignment horizontal="center" vertical="center"/>
      <protection hidden="1"/>
    </xf>
    <xf numFmtId="170" fontId="4" fillId="0" borderId="1" xfId="18" applyFont="1" applyBorder="1" applyAlignment="1" applyProtection="1">
      <alignment horizontal="center"/>
      <protection hidden="1"/>
    </xf>
    <xf numFmtId="170" fontId="5" fillId="0" borderId="1" xfId="34" applyFont="1" applyBorder="1" applyAlignment="1" applyProtection="1">
      <alignment horizontal="center"/>
      <protection hidden="1"/>
    </xf>
    <xf numFmtId="170" fontId="4" fillId="0" borderId="1" xfId="34" applyFont="1" applyBorder="1" applyAlignment="1" applyProtection="1">
      <alignment horizontal="center"/>
      <protection hidden="1"/>
    </xf>
    <xf numFmtId="170" fontId="5" fillId="0" borderId="1" xfId="0" applyFont="1" applyBorder="1" applyAlignment="1" applyProtection="1">
      <alignment horizontal="center"/>
      <protection hidden="1"/>
    </xf>
    <xf numFmtId="170" fontId="4" fillId="0" borderId="1" xfId="18" applyFont="1" applyBorder="1" applyAlignment="1" applyProtection="1">
      <alignment horizontal="center" vertical="center"/>
      <protection hidden="1"/>
    </xf>
    <xf numFmtId="170" fontId="5" fillId="0" borderId="1" xfId="34" applyFont="1" applyBorder="1" applyAlignment="1" applyProtection="1">
      <alignment horizontal="center" vertical="center"/>
      <protection hidden="1"/>
    </xf>
    <xf numFmtId="168" fontId="4" fillId="0" borderId="1" xfId="0" applyFont="1" applyBorder="1" applyAlignment="1" applyProtection="1">
      <alignment horizontal="center"/>
      <protection hidden="1"/>
    </xf>
    <xf numFmtId="170" fontId="4" fillId="0" borderId="1" xfId="0" applyFont="1" applyBorder="1" applyAlignment="1" applyProtection="1">
      <alignment horizontal="center"/>
      <protection hidden="1"/>
    </xf>
    <xf numFmtId="168" fontId="4" fillId="0" borderId="1" xfId="34" applyFont="1" applyBorder="1" applyAlignment="1" applyProtection="1">
      <alignment horizontal="center"/>
      <protection hidden="1"/>
    </xf>
    <xf numFmtId="168" fontId="4" fillId="0" borderId="1" xfId="34" applyFont="1" applyBorder="1" applyAlignment="1" applyProtection="1">
      <alignment horizontal="center" vertical="center"/>
      <protection hidden="1"/>
    </xf>
    <xf numFmtId="166" fontId="4" fillId="3" borderId="1" xfId="0" applyFont="1" applyBorder="1" applyAlignment="1" applyProtection="1">
      <alignment/>
      <protection hidden="1"/>
    </xf>
    <xf numFmtId="168" fontId="4" fillId="3" borderId="1" xfId="34" applyFont="1" applyBorder="1" applyAlignment="1" applyProtection="1">
      <alignment horizontal="center"/>
      <protection hidden="1"/>
    </xf>
    <xf numFmtId="168" fontId="4" fillId="3" borderId="1" xfId="18" applyFont="1" applyBorder="1" applyAlignment="1" applyProtection="1">
      <alignment/>
      <protection hidden="1"/>
    </xf>
    <xf numFmtId="170" fontId="4" fillId="3" borderId="1" xfId="34" applyFont="1" applyBorder="1" applyAlignment="1" applyProtection="1">
      <alignment horizontal="center"/>
      <protection hidden="1"/>
    </xf>
    <xf numFmtId="168" fontId="0" fillId="3" borderId="1" xfId="18" applyFont="1" applyBorder="1" applyAlignment="1" applyProtection="1">
      <alignment/>
      <protection hidden="1"/>
    </xf>
    <xf numFmtId="166" fontId="0" fillId="3" borderId="1" xfId="0" applyBorder="1" applyAlignment="1" applyProtection="1">
      <alignment/>
      <protection hidden="1"/>
    </xf>
    <xf numFmtId="170" fontId="4" fillId="0" borderId="1" xfId="34" applyFont="1" applyBorder="1" applyAlignment="1" applyProtection="1">
      <alignment horizontal="center" vertical="center"/>
      <protection hidden="1"/>
    </xf>
    <xf numFmtId="170" fontId="4" fillId="0" borderId="1" xfId="0" applyFont="1" applyBorder="1" applyAlignment="1" applyProtection="1">
      <alignment horizontal="center" wrapText="1"/>
      <protection hidden="1"/>
    </xf>
    <xf numFmtId="170" fontId="4" fillId="0" borderId="1" xfId="0" applyFont="1" applyBorder="1" applyAlignment="1" applyProtection="1">
      <alignment horizontal="center" vertical="center"/>
      <protection hidden="1"/>
    </xf>
    <xf numFmtId="170" fontId="5" fillId="0" borderId="1" xfId="0" applyFont="1" applyBorder="1" applyAlignment="1" applyProtection="1">
      <alignment horizontal="center" vertical="center"/>
      <protection hidden="1"/>
    </xf>
    <xf numFmtId="166" fontId="4" fillId="2" borderId="1" xfId="0" applyFont="1" applyBorder="1" applyAlignment="1" applyProtection="1">
      <alignment horizontal="left"/>
      <protection hidden="1"/>
    </xf>
    <xf numFmtId="168" fontId="0" fillId="4" borderId="1" xfId="18" applyFont="1" applyBorder="1" applyAlignment="1" applyProtection="1">
      <alignment/>
      <protection hidden="1"/>
    </xf>
    <xf numFmtId="166" fontId="4" fillId="2" borderId="1" xfId="34" applyFont="1" applyBorder="1" applyAlignment="1" applyProtection="1">
      <alignment horizontal="left"/>
      <protection hidden="1"/>
    </xf>
    <xf numFmtId="170" fontId="4" fillId="3" borderId="1" xfId="34" applyFont="1" applyBorder="1" applyAlignment="1" applyProtection="1">
      <alignment horizontal="center" vertical="center"/>
      <protection hidden="1"/>
    </xf>
    <xf numFmtId="170" fontId="4" fillId="0" borderId="1" xfId="0" applyFont="1" applyBorder="1" applyAlignment="1" applyProtection="1">
      <alignment horizontal="left"/>
      <protection hidden="1"/>
    </xf>
    <xf numFmtId="166" fontId="4" fillId="2" borderId="1" xfId="34" applyFont="1" applyBorder="1" applyAlignment="1" applyProtection="1">
      <alignment horizontal="left" vertical="center"/>
      <protection hidden="1"/>
    </xf>
    <xf numFmtId="168" fontId="4" fillId="0" borderId="1" xfId="18" applyFont="1" applyBorder="1" applyAlignment="1" applyProtection="1">
      <alignment vertical="center"/>
      <protection hidden="1"/>
    </xf>
    <xf numFmtId="166" fontId="3" fillId="0" borderId="1" xfId="0" applyFont="1" applyBorder="1" applyAlignment="1" applyProtection="1">
      <alignment horizontal="center" vertical="center"/>
      <protection hidden="1"/>
    </xf>
    <xf numFmtId="166" fontId="0" fillId="0" borderId="1" xfId="0" applyFont="1" applyBorder="1" applyAlignment="1" applyProtection="1">
      <alignment horizontal="center" vertical="center"/>
      <protection hidden="1"/>
    </xf>
    <xf numFmtId="167" fontId="0" fillId="2" borderId="1" xfId="0" applyBorder="1" applyAlignment="1" applyProtection="1">
      <alignment horizontal="center"/>
      <protection hidden="1"/>
    </xf>
    <xf numFmtId="165" fontId="0" fillId="2" borderId="1" xfId="36" applyFont="1" applyBorder="1" applyAlignment="1" applyProtection="1">
      <alignment horizontal="center"/>
      <protection hidden="1"/>
    </xf>
    <xf numFmtId="170" fontId="4" fillId="2" borderId="1" xfId="34" applyFont="1" applyBorder="1" applyAlignment="1" applyProtection="1">
      <alignment horizontal="center"/>
      <protection hidden="1"/>
    </xf>
    <xf numFmtId="166" fontId="0" fillId="0" borderId="2" xfId="0" applyFont="1" applyBorder="1" applyAlignment="1" applyProtection="1">
      <alignment horizontal="center"/>
      <protection hidden="1"/>
    </xf>
    <xf numFmtId="166" fontId="0" fillId="0" borderId="2" xfId="35" applyFont="1" applyBorder="1" applyAlignment="1" applyProtection="1">
      <alignment horizontal="center"/>
      <protection hidden="1"/>
    </xf>
    <xf numFmtId="166" fontId="0" fillId="0" borderId="3" xfId="0" applyBorder="1" applyAlignment="1" applyProtection="1">
      <alignment/>
      <protection hidden="1"/>
    </xf>
    <xf numFmtId="166" fontId="0" fillId="0" borderId="3" xfId="0" applyBorder="1" applyAlignment="1" applyProtection="1">
      <alignment horizontal="center"/>
      <protection hidden="1"/>
    </xf>
    <xf numFmtId="166" fontId="0" fillId="0" borderId="4" xfId="35" applyBorder="1" applyAlignment="1" applyProtection="1">
      <alignment horizontal="center"/>
      <protection hidden="1"/>
    </xf>
    <xf numFmtId="166" fontId="0" fillId="0" borderId="3" xfId="35" applyFont="1" applyBorder="1" applyAlignment="1" applyProtection="1">
      <alignment horizontal="center"/>
      <protection hidden="1"/>
    </xf>
    <xf numFmtId="166" fontId="0" fillId="0" borderId="5" xfId="35" applyBorder="1" applyAlignment="1" applyProtection="1">
      <alignment horizontal="center"/>
      <protection hidden="1"/>
    </xf>
    <xf numFmtId="166" fontId="0" fillId="0" borderId="1" xfId="0" applyBorder="1" applyAlignment="1" applyProtection="1">
      <alignment/>
      <protection hidden="1"/>
    </xf>
    <xf numFmtId="166" fontId="0" fillId="0" borderId="6" xfId="35" applyBorder="1" applyAlignment="1" applyProtection="1">
      <alignment horizontal="center"/>
      <protection hidden="1"/>
    </xf>
    <xf numFmtId="166" fontId="0" fillId="0" borderId="1" xfId="35" applyFont="1" applyBorder="1" applyAlignment="1" applyProtection="1">
      <alignment horizontal="center"/>
      <protection hidden="1"/>
    </xf>
    <xf numFmtId="166" fontId="0" fillId="0" borderId="7" xfId="35" applyBorder="1" applyAlignment="1" applyProtection="1">
      <alignment horizontal="center"/>
      <protection hidden="1"/>
    </xf>
    <xf numFmtId="166" fontId="0" fillId="0" borderId="8" xfId="35" applyBorder="1" applyAlignment="1" applyProtection="1">
      <alignment horizontal="center"/>
      <protection hidden="1"/>
    </xf>
    <xf numFmtId="166" fontId="0" fillId="0" borderId="9" xfId="35" applyFont="1" applyBorder="1" applyAlignment="1" applyProtection="1">
      <alignment horizontal="center"/>
      <protection hidden="1"/>
    </xf>
    <xf numFmtId="166" fontId="0" fillId="0" borderId="10" xfId="35" applyBorder="1" applyAlignment="1" applyProtection="1">
      <alignment horizont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3" xfId="35"/>
    <cellStyle name="Excel Built-in Comma [0]" xfId="36"/>
  </cellStyles>
  <dxfs count="51">
    <dxf>
      <font>
        <name val="Calibri"/>
        <family val="2"/>
        <color rgb="FF000000"/>
      </font>
      <numFmt numFmtId="164" formatCode="_-* #,##0.00_-;\-* #,##0.00_-;_-* \-??_-;_-@_-"/>
      <border/>
    </dxf>
    <dxf>
      <font>
        <name val="Calibri"/>
        <family val="2"/>
        <color rgb="FF000000"/>
      </font>
      <numFmt numFmtId="165" formatCode="_-* #,##0_-;\-* #,##0_-;_-* \-_-;_-@_-"/>
      <border/>
    </dxf>
    <dxf>
      <font>
        <name val="Calibri"/>
        <family val="2"/>
        <color rgb="FF000000"/>
      </font>
      <alignment horizontal="general" vertical="bottom" textRotation="0" wrapText="1" shrinkToFit="1" readingOrder="0"/>
      <border/>
    </dxf>
    <dxf>
      <font>
        <name val="Calibri"/>
        <family val="2"/>
        <color rgb="FF000000"/>
      </font>
      <numFmt numFmtId="164" formatCode="_-* #,##0.00_-;\-* #,##0.00_-;_-* \-??_-;_-@_-"/>
      <border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name val="Calibri"/>
        <family val="2"/>
        <color rgb="FF000000"/>
      </font>
      <numFmt numFmtId="165" formatCode="_-* #,##0_-;\-* #,##0_-;_-* \-_-;_-@_-"/>
      <border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name val="Calibri"/>
        <family val="2"/>
        <color rgb="FF000000"/>
      </font>
      <numFmt numFmtId="164" formatCode="_-* #,##0.00_-;\-* #,##0.00_-;_-* \-??_-;_-@_-"/>
      <border/>
    </dxf>
    <dxf>
      <font>
        <name val="Calibri"/>
        <family val="2"/>
        <color rgb="FF000000"/>
      </font>
      <numFmt numFmtId="165" formatCode="_-* #,##0_-;\-* #,##0_-;_-* \-_-;_-@_-"/>
      <border/>
    </dxf>
    <dxf>
      <font>
        <name val="Calibri"/>
        <family val="2"/>
        <color rgb="FF000000"/>
      </font>
      <alignment horizontal="general" vertical="bottom" textRotation="0" wrapText="1" shrinkToFit="1" readingOrder="0"/>
      <border/>
    </dxf>
    <dxf>
      <font>
        <name val="Calibri"/>
        <family val="2"/>
        <color rgb="FF000000"/>
      </font>
      <numFmt numFmtId="164" formatCode="_-* #,##0.00_-;\-* #,##0.00_-;_-* \-??_-;_-@_-"/>
      <border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name val="Calibri"/>
        <family val="2"/>
        <color rgb="FF000000"/>
      </font>
      <numFmt numFmtId="165" formatCode="_-* #,##0_-;\-* #,##0_-;_-* \-_-;_-@_-"/>
      <border/>
    </dxf>
    <dxf>
      <font>
        <name val="Calibri"/>
        <family val="2"/>
        <color rgb="FF000000"/>
      </font>
      <alignment horizontal="general" vertical="bottom" textRotation="0" wrapText="1" shrinkToFit="1" readingOrder="0"/>
      <border/>
    </dxf>
    <dxf>
      <font>
        <name val="Calibri"/>
        <family val="2"/>
        <color rgb="FF000000"/>
      </font>
      <numFmt numFmtId="165" formatCode="_-* #,##0_-;\-* #,##0_-;_-* \-_-;_-@_-"/>
      <border/>
    </dxf>
    <dxf>
      <font>
        <name val="Calibri"/>
        <family val="2"/>
        <color rgb="FF000000"/>
      </font>
      <numFmt numFmtId="164" formatCode="_-* #,##0.00_-;\-* #,##0.00_-;_-* \-??_-;_-@_-"/>
      <border/>
    </dxf>
    <dxf>
      <font>
        <name val="Calibri"/>
        <family val="2"/>
        <color rgb="FF000000"/>
      </font>
      <alignment horizontal="general" vertical="bottom" textRotation="0" wrapText="1" shrinkToFit="1" readingOrder="0"/>
      <border/>
    </dxf>
    <dxf>
      <font>
        <name val="Calibri"/>
        <family val="2"/>
        <color rgb="FF000000"/>
      </font>
      <numFmt numFmtId="164" formatCode="_-* #,##0.00_-;\-* #,##0.00_-;_-* \-??_-;_-@_-"/>
      <border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name val="Calibri"/>
        <family val="2"/>
        <color rgb="FF000000"/>
      </font>
      <numFmt numFmtId="164" formatCode="_-* #,##0.00_-;\-* #,##0.00_-;_-* \-??_-;_-@_-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name val="Calibri"/>
        <family val="2"/>
        <color rgb="FF000000"/>
      </font>
      <numFmt numFmtId="164" formatCode="_-* #,##0.00_-;\-* #,##0.00_-;_-* \-??_-;_-@_-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name val="Calibri"/>
        <family val="2"/>
        <color rgb="FF000000"/>
      </font>
      <numFmt numFmtId="166" formatCode="General"/>
      <fill>
        <patternFill>
          <bgColor rgb="FFFFFFFF"/>
        </patternFill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Total Segmentasi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5B9B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"/>
              <c:pt idx="0">
                <c:v>106</c:v>
              </c:pt>
              <c:pt idx="1">
                <c:v>8</c:v>
              </c:pt>
              <c:pt idx="2">
                <c:v>199</c:v>
              </c:pt>
            </c:numLit>
          </c:val>
        </c:ser>
        <c:overlap val="-27"/>
        <c:gapWidth val="219"/>
        <c:axId val="4430384"/>
        <c:axId val="39873457"/>
      </c:barChart>
      <c:catAx>
        <c:axId val="4430384"/>
        <c:scaling>
          <c:orientation val="minMax"/>
        </c:scaling>
        <c:axPos val="b"/>
        <c:delete val="0"/>
        <c:numFmt formatCode="DD/MM/YYYY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</c:scaling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44303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solidFill>
        <a:srgbClr val="D9D9D9"/>
      </a:solidFill>
      <a:round/>
    </a:ln>
  </c:spPr>
  <c:lang xmlns:c="http://schemas.openxmlformats.org/drawingml/2006/chart" val="en-US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Total Segmentasi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spPr>
            <a:solidFill>
              <a:srgbClr val="5B9BD5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3"/>
              <c:pt idx="0">
                <c:v>106</c:v>
              </c:pt>
              <c:pt idx="1">
                <c:v>8</c:v>
              </c:pt>
              <c:pt idx="2">
                <c:v>199</c:v>
              </c:pt>
            </c:numLit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solidFill>
        <a:srgbClr val="D9D9D9"/>
      </a:solidFill>
      <a:round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152400</xdr:colOff>
      <xdr:row>6</xdr:row>
      <xdr:rowOff>57150</xdr:rowOff>
    </xdr:from>
    <xdr:ext cx="4305300" cy="2733675"/>
    <xdr:graphicFrame>
      <xdr:nvGraphicFramePr>
        <xdr:cNvPr id="0" name="Chart 2"/>
        <xdr:cNvGraphicFramePr/>
      </xdr:nvGraphicFramePr>
      <xdr:xfrm>
        <a:off x="9058275" y="1162050"/>
        <a:ext cx="4305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152400</xdr:colOff>
      <xdr:row>13</xdr:row>
      <xdr:rowOff>152400</xdr:rowOff>
    </xdr:from>
    <xdr:ext cx="4400550" cy="2752725"/>
    <xdr:graphicFrame>
      <xdr:nvGraphicFramePr>
        <xdr:cNvPr id="1" name="Chart 3"/>
        <xdr:cNvGraphicFramePr/>
      </xdr:nvGraphicFramePr>
      <xdr:xfrm>
        <a:off x="3914775" y="2590800"/>
        <a:ext cx="4400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workbookViewId="0" topLeftCell="B5">
      <selection activeCell="E20" sqref="E20"/>
    </sheetView>
  </sheetViews>
  <sheetFormatPr defaultColWidth="9.140625" defaultRowHeight="15"/>
  <cols>
    <col min="1" max="1" width="6.421875" style="0" customWidth="1"/>
    <col min="2" max="2" width="1.8515625" style="0" customWidth="1"/>
    <col min="3" max="3" width="16.57421875" style="1" customWidth="1"/>
    <col min="4" max="4" width="2.00390625" style="1" customWidth="1"/>
    <col min="5" max="5" width="69.28125" style="1" customWidth="1"/>
    <col min="6" max="6" width="2.7109375" style="0" customWidth="1"/>
    <col min="7" max="1025" width="9.140625" style="0" customWidth="1"/>
  </cols>
  <sheetData>
    <row r="2" spans="2:6" ht="16.4" customHeight="1">
      <c r="B2" s="2"/>
      <c r="C2" s="3" t="s">
        <v>0</v>
      </c>
      <c r="D2" s="3"/>
      <c r="E2" s="3"/>
      <c r="F2" s="2"/>
    </row>
    <row r="3" spans="2:6" ht="13.8">
      <c r="B3" s="2"/>
      <c r="C3" s="4"/>
      <c r="D3" s="4"/>
      <c r="E3" s="4"/>
      <c r="F3" s="2"/>
    </row>
    <row r="4" spans="2:6" ht="14.9">
      <c r="B4" s="2"/>
      <c r="C4" s="4" t="s">
        <v>1</v>
      </c>
      <c r="D4" s="4" t="s">
        <v>2</v>
      </c>
      <c r="E4" s="4" t="s">
        <v>3</v>
      </c>
      <c r="F4" s="2"/>
    </row>
    <row r="5" spans="2:6" ht="28.5">
      <c r="B5" s="2"/>
      <c r="C5" s="4" t="s">
        <v>4</v>
      </c>
      <c r="D5" s="4" t="s">
        <v>2</v>
      </c>
      <c r="E5" s="4" t="s">
        <v>5</v>
      </c>
      <c r="F5" s="2"/>
    </row>
    <row r="6" spans="2:6" ht="28.35">
      <c r="B6" s="2"/>
      <c r="C6" s="4" t="s">
        <v>6</v>
      </c>
      <c r="D6" s="4" t="s">
        <v>2</v>
      </c>
      <c r="E6" s="4" t="s">
        <v>7</v>
      </c>
      <c r="F6" s="2"/>
    </row>
    <row r="7" spans="2:6" ht="42">
      <c r="B7" s="2"/>
      <c r="C7" s="4" t="s">
        <v>8</v>
      </c>
      <c r="D7" s="4" t="s">
        <v>2</v>
      </c>
      <c r="E7" s="4" t="s">
        <v>9</v>
      </c>
      <c r="F7" s="2"/>
    </row>
    <row r="8" spans="2:6" ht="14.9">
      <c r="B8" s="2"/>
      <c r="C8" s="4" t="s">
        <v>10</v>
      </c>
      <c r="D8" s="4" t="s">
        <v>2</v>
      </c>
      <c r="E8" s="4" t="s">
        <v>11</v>
      </c>
      <c r="F8" s="2"/>
    </row>
    <row r="9" spans="2:6" ht="14.9">
      <c r="B9" s="2"/>
      <c r="C9" s="4" t="s">
        <v>12</v>
      </c>
      <c r="D9" s="4" t="s">
        <v>2</v>
      </c>
      <c r="E9" s="4" t="s">
        <v>13</v>
      </c>
      <c r="F9" s="2"/>
    </row>
    <row r="10" spans="2:6" ht="13.8">
      <c r="B10" s="2"/>
      <c r="C10" s="4"/>
      <c r="D10" s="4"/>
      <c r="E10" s="4"/>
      <c r="F10" s="2"/>
    </row>
    <row r="11" spans="2:6" ht="14.9">
      <c r="B11" s="2"/>
      <c r="C11" s="4" t="s">
        <v>14</v>
      </c>
      <c r="D11" s="4" t="s">
        <v>2</v>
      </c>
      <c r="E11" s="4" t="s">
        <v>15</v>
      </c>
      <c r="F11" s="2"/>
    </row>
    <row r="12" spans="2:6" ht="15">
      <c r="B12" s="2"/>
      <c r="C12" s="4" t="s">
        <v>16</v>
      </c>
      <c r="D12" s="4" t="s">
        <v>2</v>
      </c>
      <c r="E12" s="5">
        <v>8</v>
      </c>
      <c r="F12" s="2"/>
    </row>
    <row r="13" spans="2:6" ht="15">
      <c r="B13" s="2"/>
      <c r="C13" s="4" t="s">
        <v>17</v>
      </c>
      <c r="D13" s="4" t="s">
        <v>2</v>
      </c>
      <c r="E13" s="5">
        <v>2</v>
      </c>
      <c r="F13" s="2"/>
    </row>
    <row r="14" spans="2:6" ht="15">
      <c r="B14" s="2"/>
      <c r="C14" s="4" t="s">
        <v>18</v>
      </c>
      <c r="D14" s="4" t="s">
        <v>2</v>
      </c>
      <c r="E14" s="5">
        <v>2020</v>
      </c>
      <c r="F14" s="2"/>
    </row>
    <row r="15" spans="2:6" ht="14.9">
      <c r="B15" s="2"/>
      <c r="C15" s="4" t="s">
        <v>19</v>
      </c>
      <c r="D15" s="4" t="s">
        <v>2</v>
      </c>
      <c r="E15" s="4" t="s">
        <v>20</v>
      </c>
      <c r="F15" s="2"/>
    </row>
    <row r="16" spans="2:6" ht="13.8">
      <c r="B16" s="2"/>
      <c r="C16" s="4"/>
      <c r="D16" s="4"/>
      <c r="E16" s="4"/>
      <c r="F16" s="2"/>
    </row>
    <row r="17" spans="2:6" ht="14.9">
      <c r="B17" s="2"/>
      <c r="C17" s="4" t="s">
        <v>21</v>
      </c>
      <c r="D17" s="4" t="s">
        <v>2</v>
      </c>
      <c r="E17" s="4" t="s">
        <v>22</v>
      </c>
      <c r="F17" s="2"/>
    </row>
    <row r="18" spans="2:6" ht="14.9">
      <c r="B18" s="2"/>
      <c r="C18" s="4" t="s">
        <v>23</v>
      </c>
      <c r="D18" s="4" t="s">
        <v>2</v>
      </c>
      <c r="E18" s="4" t="s">
        <v>15</v>
      </c>
      <c r="F18" s="2"/>
    </row>
    <row r="19" spans="2:6" ht="13.8">
      <c r="B19" s="2"/>
      <c r="C19" s="4"/>
      <c r="D19" s="4"/>
      <c r="E19" s="4"/>
      <c r="F19" s="2"/>
    </row>
    <row r="20" spans="2:6" ht="55.2">
      <c r="B20" s="2"/>
      <c r="C20" s="4" t="s">
        <v>24</v>
      </c>
      <c r="D20" s="4" t="s">
        <v>2</v>
      </c>
      <c r="E20" s="4" t="s">
        <v>25</v>
      </c>
      <c r="F20" s="2"/>
    </row>
    <row r="21" spans="2:6" ht="13.8">
      <c r="B21" s="2"/>
      <c r="C21" s="4"/>
      <c r="D21" s="4"/>
      <c r="E21" s="4"/>
      <c r="F21" s="2"/>
    </row>
    <row r="22" spans="2:6" ht="13.8">
      <c r="B22" s="2"/>
      <c r="C22" s="4"/>
      <c r="D22" s="4"/>
      <c r="E22" s="4"/>
      <c r="F22" s="2"/>
    </row>
    <row r="23" spans="2:6" ht="13.8">
      <c r="B23" s="2"/>
      <c r="C23" s="4"/>
      <c r="D23" s="4"/>
      <c r="E23" s="4"/>
      <c r="F23" s="2"/>
    </row>
    <row r="24" spans="2:6" ht="13.8">
      <c r="B24" s="2"/>
      <c r="C24" s="4"/>
      <c r="D24" s="4"/>
      <c r="E24" s="4"/>
      <c r="F24" s="2"/>
    </row>
    <row r="25" spans="2:6" ht="13.8">
      <c r="B25" s="2"/>
      <c r="C25" s="4"/>
      <c r="D25" s="4"/>
      <c r="E25" s="4"/>
      <c r="F25" s="2"/>
    </row>
    <row r="26" spans="2:6" ht="13.8">
      <c r="B26" s="2"/>
      <c r="C26" s="4"/>
      <c r="D26" s="4"/>
      <c r="E26" s="4"/>
      <c r="F26" s="2"/>
    </row>
    <row r="27" spans="2:6" ht="13.8">
      <c r="B27" s="2"/>
      <c r="C27" s="4"/>
      <c r="D27" s="4"/>
      <c r="E27" s="4"/>
      <c r="F27" s="2"/>
    </row>
  </sheetData>
  <mergeCells count="1">
    <mergeCell ref="C2:E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0"/>
  <sheetViews>
    <sheetView workbookViewId="0" topLeftCell="A1">
      <selection activeCell="D43" sqref="D43"/>
    </sheetView>
  </sheetViews>
  <sheetFormatPr defaultColWidth="9.140625" defaultRowHeight="15"/>
  <cols>
    <col min="1" max="1" width="9.140625" style="6" customWidth="1"/>
    <col min="2" max="2" width="14.00390625" style="6" customWidth="1"/>
    <col min="3" max="3" width="18.00390625" style="7" customWidth="1"/>
    <col min="4" max="4" width="10.57421875" style="0" customWidth="1"/>
    <col min="5" max="5" width="12.140625" style="0" customWidth="1"/>
    <col min="6" max="6" width="25.57421875" style="0" customWidth="1"/>
    <col min="7" max="7" width="11.57421875" style="0" hidden="1" customWidth="1"/>
    <col min="8" max="8" width="9.140625" style="0" hidden="1" customWidth="1"/>
    <col min="9" max="9" width="15.28125" style="0" customWidth="1"/>
    <col min="10" max="10" width="9.140625" style="0" hidden="1" customWidth="1"/>
    <col min="11" max="11" width="12.140625" style="0" hidden="1" customWidth="1"/>
    <col min="12" max="12" width="14.28125" style="0" hidden="1" customWidth="1"/>
    <col min="13" max="13" width="14.421875" style="0" hidden="1" customWidth="1"/>
    <col min="14" max="14" width="11.421875" style="0" hidden="1" customWidth="1"/>
    <col min="15" max="15" width="22.140625" style="0" hidden="1" customWidth="1"/>
    <col min="16" max="1025" width="8.57421875" style="0" customWidth="1"/>
  </cols>
  <sheetData>
    <row r="1" spans="1:15" ht="14.4">
      <c r="A1" s="8" t="s">
        <v>26</v>
      </c>
      <c r="B1" s="8" t="s">
        <v>27</v>
      </c>
      <c r="C1" s="8" t="s">
        <v>28</v>
      </c>
      <c r="D1" s="9" t="s">
        <v>29</v>
      </c>
      <c r="E1" s="8" t="s">
        <v>30</v>
      </c>
      <c r="F1" s="8" t="s">
        <v>31</v>
      </c>
      <c r="G1" s="10" t="s">
        <v>32</v>
      </c>
      <c r="H1" s="10" t="s">
        <v>33</v>
      </c>
      <c r="I1" s="10" t="s">
        <v>34</v>
      </c>
      <c r="J1" s="10" t="s">
        <v>35</v>
      </c>
      <c r="K1" s="10" t="s">
        <v>36</v>
      </c>
      <c r="L1" s="10" t="s">
        <v>37</v>
      </c>
      <c r="M1" s="10" t="s">
        <v>38</v>
      </c>
      <c r="N1" s="8" t="s">
        <v>39</v>
      </c>
      <c r="O1" s="8" t="s">
        <v>40</v>
      </c>
    </row>
    <row r="2" spans="1:15" ht="13.5" customHeight="1">
      <c r="A2" s="11">
        <v>1</v>
      </c>
      <c r="B2" s="11">
        <v>170001</v>
      </c>
      <c r="C2" s="12" t="s">
        <v>41</v>
      </c>
      <c r="D2" s="13">
        <v>42775</v>
      </c>
      <c r="E2" s="14" t="s">
        <v>42</v>
      </c>
      <c r="F2" s="15" t="s">
        <v>43</v>
      </c>
      <c r="G2" s="16">
        <v>87500000</v>
      </c>
      <c r="H2" s="17"/>
      <c r="I2" s="18">
        <v>87500000</v>
      </c>
      <c r="J2" s="16">
        <f>G2+H2-I2-K2</f>
        <v>0</v>
      </c>
      <c r="K2" s="16"/>
      <c r="L2" s="16">
        <v>10000000</v>
      </c>
      <c r="M2" s="16">
        <f>I2-K2-L2</f>
        <v>77500000</v>
      </c>
      <c r="N2" s="11" t="str">
        <f>IF(J2&gt;0,"UNCLEARED",IF(J2=0,"CLEARED"))</f>
        <v>CLEARED</v>
      </c>
      <c r="O2" s="19" t="s">
        <v>44</v>
      </c>
    </row>
    <row r="3" spans="1:15" ht="13.5" customHeight="1">
      <c r="A3" s="11">
        <v>2</v>
      </c>
      <c r="B3" s="11">
        <v>170002</v>
      </c>
      <c r="C3" s="20" t="s">
        <v>45</v>
      </c>
      <c r="D3" s="13">
        <v>42788</v>
      </c>
      <c r="E3" s="14" t="s">
        <v>46</v>
      </c>
      <c r="F3" s="15" t="s">
        <v>47</v>
      </c>
      <c r="G3" s="16">
        <v>300000</v>
      </c>
      <c r="H3" s="17"/>
      <c r="I3" s="18">
        <v>300000</v>
      </c>
      <c r="J3" s="16">
        <f>G3+H3-I3-K3</f>
        <v>0</v>
      </c>
      <c r="K3" s="16"/>
      <c r="L3" s="16">
        <v>0</v>
      </c>
      <c r="M3" s="16">
        <f>I3-K3-L3</f>
        <v>300000</v>
      </c>
      <c r="N3" s="11" t="str">
        <f>IF(J3&gt;0,"UNCLEARED",IF(J3=0,"CLEARED"))</f>
        <v>CLEARED</v>
      </c>
      <c r="O3" s="19" t="s">
        <v>48</v>
      </c>
    </row>
    <row r="4" spans="1:15" ht="13.5" customHeight="1">
      <c r="A4" s="11">
        <v>3</v>
      </c>
      <c r="B4" s="11">
        <v>170002</v>
      </c>
      <c r="C4" s="21" t="s">
        <v>45</v>
      </c>
      <c r="D4" s="13">
        <v>42788</v>
      </c>
      <c r="E4" s="14" t="s">
        <v>46</v>
      </c>
      <c r="F4" s="22" t="s">
        <v>49</v>
      </c>
      <c r="G4" s="17">
        <v>300000</v>
      </c>
      <c r="H4" s="17"/>
      <c r="I4" s="17">
        <v>300000</v>
      </c>
      <c r="J4" s="17">
        <f>G4+H4-I4-K4</f>
        <v>0</v>
      </c>
      <c r="K4" s="16"/>
      <c r="L4" s="16">
        <v>0</v>
      </c>
      <c r="M4" s="16">
        <f>I4-K4-L4</f>
        <v>300000</v>
      </c>
      <c r="N4" s="11" t="str">
        <f>IF(J4&gt;0,"UNCLEARED",IF(J4=0,"CLEARED"))</f>
        <v>CLEARED</v>
      </c>
      <c r="O4" s="19" t="s">
        <v>48</v>
      </c>
    </row>
    <row r="5" spans="1:15" ht="15" customHeight="1">
      <c r="A5" s="11">
        <v>4</v>
      </c>
      <c r="B5" s="11">
        <v>170002</v>
      </c>
      <c r="C5" s="21" t="s">
        <v>45</v>
      </c>
      <c r="D5" s="13">
        <v>42788</v>
      </c>
      <c r="E5" s="14" t="s">
        <v>46</v>
      </c>
      <c r="F5" s="23" t="s">
        <v>50</v>
      </c>
      <c r="G5" s="17">
        <v>500000</v>
      </c>
      <c r="H5" s="17"/>
      <c r="I5" s="17">
        <v>500000</v>
      </c>
      <c r="J5" s="17">
        <f>G5+H5-I5-K5</f>
        <v>0</v>
      </c>
      <c r="K5" s="16"/>
      <c r="L5" s="16">
        <v>300000</v>
      </c>
      <c r="M5" s="16">
        <f>I5-K5-L5</f>
        <v>200000</v>
      </c>
      <c r="N5" s="11" t="str">
        <f>IF(J5&gt;0,"UNCLEARED",IF(J5=0,"CLEARED"))</f>
        <v>CLEARED</v>
      </c>
      <c r="O5" s="19" t="s">
        <v>48</v>
      </c>
    </row>
    <row r="6" spans="1:15" ht="15" customHeight="1">
      <c r="A6" s="11">
        <v>5</v>
      </c>
      <c r="B6" s="11">
        <v>170002</v>
      </c>
      <c r="C6" s="21" t="s">
        <v>45</v>
      </c>
      <c r="D6" s="24">
        <v>42788</v>
      </c>
      <c r="E6" s="11" t="s">
        <v>51</v>
      </c>
      <c r="F6" s="23" t="s">
        <v>52</v>
      </c>
      <c r="G6" s="17">
        <v>13000000</v>
      </c>
      <c r="H6" s="17"/>
      <c r="I6" s="17">
        <v>13000000</v>
      </c>
      <c r="J6" s="17">
        <f>G6+H6-I6-K6</f>
        <v>0</v>
      </c>
      <c r="K6" s="16"/>
      <c r="L6" s="16">
        <v>1000000</v>
      </c>
      <c r="M6" s="16">
        <f>I6-K6-L6</f>
        <v>12000000</v>
      </c>
      <c r="N6" s="11" t="str">
        <f>IF(J6&gt;0,"UNCLEARED",IF(J6=0,"CLEARED"))</f>
        <v>CLEARED</v>
      </c>
      <c r="O6" s="19" t="s">
        <v>48</v>
      </c>
    </row>
    <row r="7" spans="1:15" ht="13.5" customHeight="1">
      <c r="A7" s="11">
        <v>6</v>
      </c>
      <c r="B7" s="11">
        <v>170003</v>
      </c>
      <c r="C7" s="21" t="s">
        <v>53</v>
      </c>
      <c r="D7" s="24">
        <v>42830</v>
      </c>
      <c r="E7" s="11" t="s">
        <v>54</v>
      </c>
      <c r="F7" s="25" t="s">
        <v>55</v>
      </c>
      <c r="G7" s="17">
        <v>1000000</v>
      </c>
      <c r="H7" s="17"/>
      <c r="I7" s="17">
        <v>1000000</v>
      </c>
      <c r="J7" s="17">
        <f>G7+H7-I7-K7</f>
        <v>0</v>
      </c>
      <c r="K7" s="16"/>
      <c r="L7" s="16">
        <v>20000</v>
      </c>
      <c r="M7" s="16">
        <f>I7-K7-L7</f>
        <v>980000</v>
      </c>
      <c r="N7" s="11" t="str">
        <f>IF(J7&gt;0,"UNCLEARED",IF(J7=0,"CLEARED"))</f>
        <v>CLEARED</v>
      </c>
      <c r="O7" s="19" t="s">
        <v>56</v>
      </c>
    </row>
    <row r="8" spans="1:15" ht="15" customHeight="1">
      <c r="A8" s="11">
        <v>7</v>
      </c>
      <c r="B8" s="11">
        <v>170003</v>
      </c>
      <c r="C8" s="21" t="s">
        <v>53</v>
      </c>
      <c r="D8" s="24">
        <v>42835</v>
      </c>
      <c r="E8" s="11" t="s">
        <v>54</v>
      </c>
      <c r="F8" s="25" t="s">
        <v>55</v>
      </c>
      <c r="G8" s="17">
        <v>1000000</v>
      </c>
      <c r="H8" s="17"/>
      <c r="I8" s="17">
        <v>1000000</v>
      </c>
      <c r="J8" s="17">
        <f>G8+H8-I8-K8</f>
        <v>0</v>
      </c>
      <c r="K8" s="16"/>
      <c r="L8" s="16">
        <v>0</v>
      </c>
      <c r="M8" s="16">
        <f>I8-K8-L8</f>
        <v>1000000</v>
      </c>
      <c r="N8" s="11" t="str">
        <f>IF(J8&gt;0,"UNCLEARED",IF(J8=0,"CLEARED"))</f>
        <v>CLEARED</v>
      </c>
      <c r="O8" s="19" t="s">
        <v>57</v>
      </c>
    </row>
    <row r="9" spans="1:15" ht="14.4">
      <c r="A9" s="11">
        <v>8</v>
      </c>
      <c r="B9" s="11">
        <v>170003</v>
      </c>
      <c r="C9" s="21" t="s">
        <v>53</v>
      </c>
      <c r="D9" s="24">
        <v>42840</v>
      </c>
      <c r="E9" s="11" t="s">
        <v>54</v>
      </c>
      <c r="F9" s="25" t="s">
        <v>55</v>
      </c>
      <c r="G9" s="17">
        <v>1000000</v>
      </c>
      <c r="H9" s="17"/>
      <c r="I9" s="17">
        <v>1000000</v>
      </c>
      <c r="J9" s="17">
        <f>G9+H9-I9-K9</f>
        <v>0</v>
      </c>
      <c r="K9" s="16"/>
      <c r="L9" s="16">
        <v>0</v>
      </c>
      <c r="M9" s="16">
        <f>I9-K9-L9</f>
        <v>1000000</v>
      </c>
      <c r="N9" s="11" t="str">
        <f>IF(J9&gt;0,"UNCLEARED",IF(J9=0,"CLEARED"))</f>
        <v>CLEARED</v>
      </c>
      <c r="O9" s="19" t="s">
        <v>58</v>
      </c>
    </row>
    <row r="10" spans="1:15" ht="14.25" customHeight="1">
      <c r="A10" s="11">
        <v>9</v>
      </c>
      <c r="B10" s="11">
        <v>170004</v>
      </c>
      <c r="C10" s="21" t="s">
        <v>59</v>
      </c>
      <c r="D10" s="24">
        <v>42861</v>
      </c>
      <c r="E10" s="11" t="s">
        <v>42</v>
      </c>
      <c r="F10" s="23" t="s">
        <v>60</v>
      </c>
      <c r="G10" s="17">
        <v>2200000</v>
      </c>
      <c r="H10" s="17"/>
      <c r="I10" s="17">
        <v>2200000</v>
      </c>
      <c r="J10" s="17">
        <f>G10+H10-I10-K10</f>
        <v>0</v>
      </c>
      <c r="K10" s="16"/>
      <c r="L10" s="16">
        <v>0</v>
      </c>
      <c r="M10" s="16">
        <f>I10-K10-L10</f>
        <v>2200000</v>
      </c>
      <c r="N10" s="11" t="str">
        <f>IF(J10&gt;0,"UNCLEARED",IF(J10=0,"CLEARED"))</f>
        <v>CLEARED</v>
      </c>
      <c r="O10" s="19" t="s">
        <v>61</v>
      </c>
    </row>
    <row r="11" spans="1:15" ht="15" customHeight="1">
      <c r="A11" s="11">
        <v>10</v>
      </c>
      <c r="B11" s="11">
        <v>170004</v>
      </c>
      <c r="C11" s="21" t="s">
        <v>59</v>
      </c>
      <c r="D11" s="24">
        <v>42861</v>
      </c>
      <c r="E11" s="11" t="s">
        <v>42</v>
      </c>
      <c r="F11" s="25" t="s">
        <v>62</v>
      </c>
      <c r="G11" s="17">
        <v>300000</v>
      </c>
      <c r="H11" s="17"/>
      <c r="I11" s="17">
        <v>300000</v>
      </c>
      <c r="J11" s="17">
        <f>G11+H11-I11-K11</f>
        <v>0</v>
      </c>
      <c r="K11" s="16"/>
      <c r="L11" s="16">
        <v>0</v>
      </c>
      <c r="M11" s="16">
        <f>I11-K11-L11</f>
        <v>300000</v>
      </c>
      <c r="N11" s="11" t="str">
        <f>IF(J11&gt;0,"UNCLEARED",IF(J11=0,"CLEARED"))</f>
        <v>CLEARED</v>
      </c>
      <c r="O11" s="19" t="s">
        <v>61</v>
      </c>
    </row>
    <row r="12" spans="1:15" ht="14.4">
      <c r="A12" s="11">
        <v>11</v>
      </c>
      <c r="B12" s="11">
        <v>170004</v>
      </c>
      <c r="C12" s="21" t="s">
        <v>59</v>
      </c>
      <c r="D12" s="24">
        <v>42861</v>
      </c>
      <c r="E12" s="11" t="s">
        <v>42</v>
      </c>
      <c r="F12" s="25" t="s">
        <v>63</v>
      </c>
      <c r="G12" s="17">
        <v>800000</v>
      </c>
      <c r="H12" s="17"/>
      <c r="I12" s="17">
        <v>800000</v>
      </c>
      <c r="J12" s="17">
        <f>G12+H12-I12-K12</f>
        <v>0</v>
      </c>
      <c r="K12" s="16"/>
      <c r="L12" s="16">
        <v>0</v>
      </c>
      <c r="M12" s="16">
        <f>I12-K12-L12</f>
        <v>800000</v>
      </c>
      <c r="N12" s="11" t="str">
        <f>IF(J12&gt;0,"UNCLEARED",IF(J12=0,"CLEARED"))</f>
        <v>CLEARED</v>
      </c>
      <c r="O12" s="19" t="s">
        <v>64</v>
      </c>
    </row>
    <row r="13" spans="1:15" ht="14.4">
      <c r="A13" s="11">
        <v>12</v>
      </c>
      <c r="B13" s="11">
        <v>170005</v>
      </c>
      <c r="C13" s="21" t="s">
        <v>65</v>
      </c>
      <c r="D13" s="24">
        <v>42830</v>
      </c>
      <c r="E13" s="11" t="s">
        <v>42</v>
      </c>
      <c r="F13" s="25" t="s">
        <v>66</v>
      </c>
      <c r="G13" s="17">
        <v>26000000</v>
      </c>
      <c r="H13" s="17"/>
      <c r="I13" s="17">
        <v>26000000</v>
      </c>
      <c r="J13" s="17">
        <f>G13+H13-I13-K13</f>
        <v>0</v>
      </c>
      <c r="K13" s="16"/>
      <c r="L13" s="16">
        <v>19100000</v>
      </c>
      <c r="M13" s="16">
        <f>I13-K13-L13</f>
        <v>6900000</v>
      </c>
      <c r="N13" s="11" t="str">
        <f>IF(J13&gt;0,"UNCLEARED",IF(J13=0,"CLEARED"))</f>
        <v>CLEARED</v>
      </c>
      <c r="O13" s="19" t="s">
        <v>67</v>
      </c>
    </row>
    <row r="14" spans="1:15" ht="14.4">
      <c r="A14" s="11">
        <v>13</v>
      </c>
      <c r="B14" s="11">
        <v>170006</v>
      </c>
      <c r="C14" s="21" t="s">
        <v>68</v>
      </c>
      <c r="D14" s="24">
        <v>42901</v>
      </c>
      <c r="E14" s="11" t="s">
        <v>54</v>
      </c>
      <c r="F14" s="25" t="s">
        <v>69</v>
      </c>
      <c r="G14" s="17">
        <v>1000000</v>
      </c>
      <c r="H14" s="17"/>
      <c r="I14" s="17">
        <v>1000000</v>
      </c>
      <c r="J14" s="17">
        <f>G14+H14-I14-K14</f>
        <v>0</v>
      </c>
      <c r="K14" s="16"/>
      <c r="L14" s="16">
        <v>200000</v>
      </c>
      <c r="M14" s="16">
        <f>I14-K14-L14</f>
        <v>800000</v>
      </c>
      <c r="N14" s="11" t="str">
        <f>IF(J14&gt;0,"UNCLEARED",IF(J14=0,"CLEARED"))</f>
        <v>CLEARED</v>
      </c>
      <c r="O14" s="19" t="s">
        <v>70</v>
      </c>
    </row>
    <row r="15" spans="1:15" ht="14.4">
      <c r="A15" s="11">
        <v>14</v>
      </c>
      <c r="B15" s="11">
        <v>170007</v>
      </c>
      <c r="C15" s="21" t="s">
        <v>71</v>
      </c>
      <c r="D15" s="24">
        <v>42980</v>
      </c>
      <c r="E15" s="11" t="s">
        <v>51</v>
      </c>
      <c r="F15" s="25" t="s">
        <v>72</v>
      </c>
      <c r="G15" s="17">
        <v>3300000</v>
      </c>
      <c r="H15" s="17"/>
      <c r="I15" s="17">
        <v>3300000</v>
      </c>
      <c r="J15" s="17">
        <f>G15+H15-I15-K15</f>
        <v>0</v>
      </c>
      <c r="K15" s="16"/>
      <c r="L15" s="16">
        <v>750000</v>
      </c>
      <c r="M15" s="16">
        <f>I15-K15-L15</f>
        <v>2550000</v>
      </c>
      <c r="N15" s="11" t="str">
        <f>IF(J15&gt;0,"UNCLEARED",IF(J15=0,"CLEARED"))</f>
        <v>CLEARED</v>
      </c>
      <c r="O15" s="19" t="s">
        <v>73</v>
      </c>
    </row>
    <row r="16" spans="1:15" ht="14.4">
      <c r="A16" s="11">
        <v>15</v>
      </c>
      <c r="B16" s="11">
        <v>170007</v>
      </c>
      <c r="C16" s="20" t="s">
        <v>71</v>
      </c>
      <c r="D16" s="26">
        <v>43024</v>
      </c>
      <c r="E16" s="27" t="s">
        <v>74</v>
      </c>
      <c r="F16" s="20" t="s">
        <v>75</v>
      </c>
      <c r="G16" s="28">
        <v>2500000</v>
      </c>
      <c r="H16" s="28"/>
      <c r="I16" s="29">
        <v>2500000</v>
      </c>
      <c r="J16" s="18">
        <f>G16+H16-I16</f>
        <v>0</v>
      </c>
      <c r="K16" s="18"/>
      <c r="L16" s="18">
        <v>1360000</v>
      </c>
      <c r="M16" s="18">
        <f>I16-K16-L16</f>
        <v>1140000</v>
      </c>
      <c r="N16" s="30" t="str">
        <f>IF(J16&gt;0,"UNCLEARED",IF(J16=0,"CLEARED"))</f>
        <v>CLEARED</v>
      </c>
      <c r="O16" s="27"/>
    </row>
    <row r="17" spans="1:15" ht="14.4">
      <c r="A17" s="11">
        <v>16</v>
      </c>
      <c r="B17" s="11">
        <v>170008</v>
      </c>
      <c r="C17" s="21" t="s">
        <v>76</v>
      </c>
      <c r="D17" s="24">
        <v>42955</v>
      </c>
      <c r="E17" s="11" t="s">
        <v>51</v>
      </c>
      <c r="F17" s="25" t="s">
        <v>77</v>
      </c>
      <c r="G17" s="17">
        <v>1500000</v>
      </c>
      <c r="H17" s="17"/>
      <c r="I17" s="17">
        <v>1500000</v>
      </c>
      <c r="J17" s="17">
        <f>G17+H17-I17-K17</f>
        <v>0</v>
      </c>
      <c r="K17" s="16"/>
      <c r="L17" s="16">
        <v>1300000</v>
      </c>
      <c r="M17" s="16">
        <f>I17-K17-L17</f>
        <v>200000</v>
      </c>
      <c r="N17" s="11" t="str">
        <f>IF(J17&gt;0,"UNCLEARED",IF(J17=0,"CLEARED"))</f>
        <v>CLEARED</v>
      </c>
      <c r="O17" s="19" t="s">
        <v>78</v>
      </c>
    </row>
    <row r="18" spans="1:15" ht="15" customHeight="1">
      <c r="A18" s="11">
        <v>17</v>
      </c>
      <c r="B18" s="11">
        <v>170008</v>
      </c>
      <c r="C18" s="20" t="s">
        <v>79</v>
      </c>
      <c r="D18" s="26">
        <v>42957</v>
      </c>
      <c r="E18" s="27" t="s">
        <v>54</v>
      </c>
      <c r="F18" s="20" t="s">
        <v>80</v>
      </c>
      <c r="G18" s="18">
        <v>200000</v>
      </c>
      <c r="H18" s="18"/>
      <c r="I18" s="31">
        <v>200000</v>
      </c>
      <c r="J18" s="18">
        <f>G18+H18-I18</f>
        <v>0</v>
      </c>
      <c r="K18" s="18"/>
      <c r="L18" s="18"/>
      <c r="M18" s="18">
        <f>G18+H18-K18-L18</f>
        <v>200000</v>
      </c>
      <c r="N18" s="30" t="str">
        <f>IF(J18&gt;0,"UNCLEARED",IF(J18=0,"CLEARED"))</f>
        <v>CLEARED</v>
      </c>
      <c r="O18" s="27"/>
    </row>
    <row r="19" spans="1:15" ht="14.4">
      <c r="A19" s="11">
        <v>18</v>
      </c>
      <c r="B19" s="11">
        <v>170008</v>
      </c>
      <c r="C19" s="20" t="s">
        <v>79</v>
      </c>
      <c r="D19" s="26">
        <v>42961</v>
      </c>
      <c r="E19" s="27" t="s">
        <v>54</v>
      </c>
      <c r="F19" s="20" t="s">
        <v>81</v>
      </c>
      <c r="G19" s="18">
        <v>250000</v>
      </c>
      <c r="H19" s="18"/>
      <c r="I19" s="31">
        <v>250000</v>
      </c>
      <c r="J19" s="18">
        <f>G19+H19-I19</f>
        <v>0</v>
      </c>
      <c r="K19" s="18"/>
      <c r="L19" s="18"/>
      <c r="M19" s="18">
        <f>G19+H19-K19-L19</f>
        <v>250000</v>
      </c>
      <c r="N19" s="30" t="str">
        <f>IF(J19&gt;0,"UNCLEARED",IF(J19=0,"CLEARED"))</f>
        <v>CLEARED</v>
      </c>
      <c r="O19" s="27"/>
    </row>
    <row r="20" spans="1:15" ht="14.4">
      <c r="A20" s="11">
        <v>19</v>
      </c>
      <c r="B20" s="11">
        <v>170008</v>
      </c>
      <c r="C20" s="20" t="s">
        <v>79</v>
      </c>
      <c r="D20" s="26">
        <v>43047</v>
      </c>
      <c r="E20" s="27" t="s">
        <v>54</v>
      </c>
      <c r="F20" s="20" t="s">
        <v>82</v>
      </c>
      <c r="G20" s="18">
        <v>200000</v>
      </c>
      <c r="H20" s="18"/>
      <c r="I20" s="31">
        <v>200000</v>
      </c>
      <c r="J20" s="18">
        <f>G20+H20-I20</f>
        <v>0</v>
      </c>
      <c r="K20" s="18"/>
      <c r="L20" s="18"/>
      <c r="M20" s="18">
        <f>G20+H20-K20-L20</f>
        <v>200000</v>
      </c>
      <c r="N20" s="30" t="str">
        <f>IF(J20&gt;0,"UNCLEARED",IF(J20=0,"CLEARED"))</f>
        <v>CLEARED</v>
      </c>
      <c r="O20" s="27"/>
    </row>
    <row r="21" spans="1:15" ht="14.4">
      <c r="A21" s="11">
        <v>20</v>
      </c>
      <c r="B21" s="11">
        <v>170009</v>
      </c>
      <c r="C21" s="21" t="s">
        <v>83</v>
      </c>
      <c r="D21" s="24">
        <v>42955</v>
      </c>
      <c r="E21" s="11" t="s">
        <v>51</v>
      </c>
      <c r="F21" s="25" t="s">
        <v>84</v>
      </c>
      <c r="G21" s="17">
        <v>5600000</v>
      </c>
      <c r="H21" s="17"/>
      <c r="I21" s="17">
        <v>5600000</v>
      </c>
      <c r="J21" s="17">
        <f>G21+H21-I21-K21</f>
        <v>0</v>
      </c>
      <c r="K21" s="16"/>
      <c r="L21" s="16">
        <v>5500000</v>
      </c>
      <c r="M21" s="16">
        <f>I21-K21-L21</f>
        <v>100000</v>
      </c>
      <c r="N21" s="11" t="str">
        <f>IF(J21&gt;0,"UNCLEARED",IF(J21=0,"CLEARED"))</f>
        <v>CLEARED</v>
      </c>
      <c r="O21" s="19" t="s">
        <v>78</v>
      </c>
    </row>
    <row r="22" spans="1:15" ht="28.8">
      <c r="A22" s="11">
        <v>21</v>
      </c>
      <c r="B22" s="11">
        <v>170010</v>
      </c>
      <c r="C22" s="32" t="s">
        <v>85</v>
      </c>
      <c r="D22" s="24" t="s">
        <v>86</v>
      </c>
      <c r="E22" s="11" t="s">
        <v>51</v>
      </c>
      <c r="F22" s="25" t="s">
        <v>87</v>
      </c>
      <c r="G22" s="17">
        <v>66500000</v>
      </c>
      <c r="H22" s="17"/>
      <c r="I22" s="17">
        <v>66500000</v>
      </c>
      <c r="J22" s="17">
        <f>G22+H22-I22-K22</f>
        <v>0</v>
      </c>
      <c r="K22" s="16"/>
      <c r="L22" s="16">
        <v>51800000</v>
      </c>
      <c r="M22" s="16">
        <f>I22-K22-L22</f>
        <v>14700000</v>
      </c>
      <c r="N22" s="11" t="str">
        <f>IF(J22&gt;0,"UNCLEARED",IF(J22=0,"CLEARED"))</f>
        <v>CLEARED</v>
      </c>
      <c r="O22" s="19" t="s">
        <v>78</v>
      </c>
    </row>
    <row r="23" spans="1:15" ht="14.4">
      <c r="A23" s="11">
        <v>22</v>
      </c>
      <c r="B23" s="11">
        <v>170011</v>
      </c>
      <c r="C23" s="21" t="s">
        <v>88</v>
      </c>
      <c r="D23" s="24">
        <v>42966</v>
      </c>
      <c r="E23" s="11" t="s">
        <v>51</v>
      </c>
      <c r="F23" s="25" t="s">
        <v>89</v>
      </c>
      <c r="G23" s="28">
        <v>1700000</v>
      </c>
      <c r="H23" s="17"/>
      <c r="I23" s="28">
        <v>1700000</v>
      </c>
      <c r="J23" s="17">
        <f>G23+H23-I23-K23</f>
        <v>0</v>
      </c>
      <c r="K23" s="16"/>
      <c r="L23" s="16">
        <v>500000</v>
      </c>
      <c r="M23" s="16">
        <f>I23-K23-L23</f>
        <v>1200000</v>
      </c>
      <c r="N23" s="11" t="str">
        <f>IF(J23&gt;0,"UNCLEARED",IF(J23=0,"CLEARED"))</f>
        <v>CLEARED</v>
      </c>
      <c r="O23" s="19" t="s">
        <v>78</v>
      </c>
    </row>
    <row r="24" spans="1:15" ht="14.4">
      <c r="A24" s="11">
        <v>23</v>
      </c>
      <c r="B24" s="11">
        <v>170011</v>
      </c>
      <c r="C24" s="21" t="s">
        <v>88</v>
      </c>
      <c r="D24" s="24">
        <v>42966</v>
      </c>
      <c r="E24" s="11" t="s">
        <v>46</v>
      </c>
      <c r="F24" s="25" t="s">
        <v>90</v>
      </c>
      <c r="G24" s="28">
        <v>600000</v>
      </c>
      <c r="H24" s="17"/>
      <c r="I24" s="28">
        <v>600000</v>
      </c>
      <c r="J24" s="17">
        <f>G24+H24-I24-K24</f>
        <v>0</v>
      </c>
      <c r="K24" s="16"/>
      <c r="L24" s="16"/>
      <c r="M24" s="16">
        <f>I24-K24-L24</f>
        <v>600000</v>
      </c>
      <c r="N24" s="11" t="str">
        <f>IF(J24&gt;0,"UNCLEARED",IF(J24=0,"CLEARED"))</f>
        <v>CLEARED</v>
      </c>
      <c r="O24" s="19" t="s">
        <v>78</v>
      </c>
    </row>
    <row r="25" spans="1:15" ht="14.4">
      <c r="A25" s="11">
        <v>24</v>
      </c>
      <c r="B25" s="11">
        <v>170011</v>
      </c>
      <c r="C25" s="21" t="s">
        <v>88</v>
      </c>
      <c r="D25" s="24">
        <v>42966</v>
      </c>
      <c r="E25" s="11" t="s">
        <v>46</v>
      </c>
      <c r="F25" s="25" t="s">
        <v>91</v>
      </c>
      <c r="G25" s="28">
        <v>700000</v>
      </c>
      <c r="H25" s="17"/>
      <c r="I25" s="28">
        <v>700000</v>
      </c>
      <c r="J25" s="17">
        <f>G25+H25-I25-K25</f>
        <v>0</v>
      </c>
      <c r="K25" s="16"/>
      <c r="L25" s="16"/>
      <c r="M25" s="16">
        <f>I25-K25-L25</f>
        <v>700000</v>
      </c>
      <c r="N25" s="11" t="str">
        <f>IF(J25&gt;0,"UNCLEARED",IF(J25=0,"CLEARED"))</f>
        <v>CLEARED</v>
      </c>
      <c r="O25" s="19" t="s">
        <v>78</v>
      </c>
    </row>
    <row r="26" spans="1:15" ht="14.4">
      <c r="A26" s="11">
        <v>25</v>
      </c>
      <c r="B26" s="11">
        <v>170012</v>
      </c>
      <c r="C26" s="21" t="s">
        <v>92</v>
      </c>
      <c r="D26" s="24">
        <v>42971</v>
      </c>
      <c r="E26" s="11" t="s">
        <v>51</v>
      </c>
      <c r="F26" s="25" t="s">
        <v>93</v>
      </c>
      <c r="G26" s="28">
        <v>600000</v>
      </c>
      <c r="H26" s="17"/>
      <c r="I26" s="28">
        <v>600000</v>
      </c>
      <c r="J26" s="17">
        <f>G26+H26-I26-K26</f>
        <v>0</v>
      </c>
      <c r="K26" s="16"/>
      <c r="L26" s="16">
        <v>350000</v>
      </c>
      <c r="M26" s="16">
        <f>I26-K26-L26</f>
        <v>250000</v>
      </c>
      <c r="N26" s="11" t="str">
        <f>IF(J26&gt;0,"UNCLEARED",IF(J26=0,"CLEARED"))</f>
        <v>CLEARED</v>
      </c>
      <c r="O26" s="19" t="s">
        <v>78</v>
      </c>
    </row>
    <row r="27" spans="1:15" ht="14.4">
      <c r="A27" s="11">
        <v>26</v>
      </c>
      <c r="B27" s="11">
        <v>170013</v>
      </c>
      <c r="C27" s="21" t="s">
        <v>94</v>
      </c>
      <c r="D27" s="24">
        <v>42962</v>
      </c>
      <c r="E27" s="11" t="s">
        <v>54</v>
      </c>
      <c r="F27" s="25" t="s">
        <v>95</v>
      </c>
      <c r="G27" s="28">
        <v>3500000</v>
      </c>
      <c r="H27" s="17"/>
      <c r="I27" s="28">
        <v>3500000</v>
      </c>
      <c r="J27" s="17">
        <f>G27+H27-I27-K27</f>
        <v>0</v>
      </c>
      <c r="K27" s="16"/>
      <c r="L27" s="16"/>
      <c r="M27" s="16">
        <f>I27-K27-L27</f>
        <v>3500000</v>
      </c>
      <c r="N27" s="11" t="str">
        <f>IF(J27&gt;0,"UNCLEARED",IF(J27=0,"CLEARED"))</f>
        <v>CLEARED</v>
      </c>
      <c r="O27" s="19" t="s">
        <v>96</v>
      </c>
    </row>
    <row r="28" spans="1:15" ht="14.4">
      <c r="A28" s="11">
        <v>27</v>
      </c>
      <c r="B28" s="11">
        <v>170013</v>
      </c>
      <c r="C28" s="21" t="s">
        <v>97</v>
      </c>
      <c r="D28" s="24">
        <v>43031</v>
      </c>
      <c r="E28" s="11" t="s">
        <v>98</v>
      </c>
      <c r="F28" s="25" t="s">
        <v>99</v>
      </c>
      <c r="G28" s="33">
        <v>3500000</v>
      </c>
      <c r="H28" s="17"/>
      <c r="I28" s="34">
        <v>3500000</v>
      </c>
      <c r="J28" s="17">
        <f>G28+H28-I28-K28</f>
        <v>0</v>
      </c>
      <c r="K28" s="16"/>
      <c r="L28" s="16">
        <v>250000</v>
      </c>
      <c r="M28" s="16">
        <f>I28-K28-L28</f>
        <v>3250000</v>
      </c>
      <c r="N28" s="11" t="str">
        <f>IF(J28&gt;0,"UNCLEARED",IF(J28=0,"CLEARED"))</f>
        <v>CLEARED</v>
      </c>
      <c r="O28" s="19"/>
    </row>
    <row r="29" spans="1:15" ht="14.4">
      <c r="A29" s="11">
        <v>28</v>
      </c>
      <c r="B29" s="11">
        <v>170013</v>
      </c>
      <c r="C29" s="21" t="s">
        <v>100</v>
      </c>
      <c r="D29" s="24">
        <v>43060</v>
      </c>
      <c r="E29" s="11" t="s">
        <v>101</v>
      </c>
      <c r="F29" s="25" t="s">
        <v>99</v>
      </c>
      <c r="G29" s="17">
        <v>4700000</v>
      </c>
      <c r="H29" s="17"/>
      <c r="I29" s="35">
        <v>1200000</v>
      </c>
      <c r="J29" s="16">
        <f>G29+H29-I29</f>
        <v>3500000</v>
      </c>
      <c r="K29" s="16"/>
      <c r="L29" s="16"/>
      <c r="M29" s="16">
        <f>I29-K29-L29</f>
        <v>1200000</v>
      </c>
      <c r="N29" s="11" t="str">
        <f>IF(J29&gt;0,"UNCLEARED",IF(J29=0,"CLEARED"))</f>
        <v>UNCLEARED</v>
      </c>
      <c r="O29" s="19"/>
    </row>
    <row r="30" spans="1:15" ht="14.4">
      <c r="A30" s="11">
        <v>29</v>
      </c>
      <c r="B30" s="11">
        <v>170013</v>
      </c>
      <c r="C30" s="21" t="s">
        <v>100</v>
      </c>
      <c r="D30" s="24">
        <v>43082</v>
      </c>
      <c r="E30" s="11" t="s">
        <v>102</v>
      </c>
      <c r="F30" s="25" t="s">
        <v>99</v>
      </c>
      <c r="G30" s="28">
        <v>900000</v>
      </c>
      <c r="H30" s="17"/>
      <c r="I30" s="34">
        <v>900000</v>
      </c>
      <c r="J30" s="17">
        <f>G30+H30-I30-K30</f>
        <v>0</v>
      </c>
      <c r="K30" s="16"/>
      <c r="L30" s="16"/>
      <c r="M30" s="16">
        <f>I30-K30-L30</f>
        <v>900000</v>
      </c>
      <c r="N30" s="11" t="str">
        <f>IF(J30&gt;0,"UNCLEARED",IF(J30=0,"CLEARED"))</f>
        <v>CLEARED</v>
      </c>
      <c r="O30" s="19"/>
    </row>
    <row r="31" spans="1:15" ht="14.4">
      <c r="A31" s="11">
        <v>30</v>
      </c>
      <c r="B31" s="11">
        <v>170014</v>
      </c>
      <c r="C31" s="21" t="s">
        <v>103</v>
      </c>
      <c r="D31" s="24">
        <v>42969</v>
      </c>
      <c r="E31" s="11" t="s">
        <v>54</v>
      </c>
      <c r="F31" s="25" t="s">
        <v>104</v>
      </c>
      <c r="G31" s="28">
        <v>1000000</v>
      </c>
      <c r="H31" s="17"/>
      <c r="I31" s="28">
        <v>1000000</v>
      </c>
      <c r="J31" s="17">
        <f>G31+H31-I31-K31</f>
        <v>0</v>
      </c>
      <c r="K31" s="16"/>
      <c r="L31" s="16">
        <v>500000</v>
      </c>
      <c r="M31" s="16">
        <f>I31-K31-L31</f>
        <v>500000</v>
      </c>
      <c r="N31" s="11" t="str">
        <f>IF(J31&gt;0,"UNCLEARED",IF(J31=0,"CLEARED"))</f>
        <v>CLEARED</v>
      </c>
      <c r="O31" s="19" t="s">
        <v>78</v>
      </c>
    </row>
    <row r="32" spans="1:15" ht="14.4">
      <c r="A32" s="11">
        <v>31</v>
      </c>
      <c r="B32" s="11">
        <v>170014</v>
      </c>
      <c r="C32" s="21" t="s">
        <v>103</v>
      </c>
      <c r="D32" s="24">
        <v>42969</v>
      </c>
      <c r="E32" s="11" t="s">
        <v>54</v>
      </c>
      <c r="F32" s="25" t="s">
        <v>105</v>
      </c>
      <c r="G32" s="28">
        <v>5000000</v>
      </c>
      <c r="H32" s="17"/>
      <c r="I32" s="28">
        <v>5000000</v>
      </c>
      <c r="J32" s="17">
        <f>G32+H32-I32-K32</f>
        <v>0</v>
      </c>
      <c r="K32" s="16"/>
      <c r="L32" s="16">
        <v>4500000</v>
      </c>
      <c r="M32" s="16">
        <f>I32-K32-L32</f>
        <v>500000</v>
      </c>
      <c r="N32" s="11" t="str">
        <f>IF(J32&gt;0,"UNCLEARED",IF(J32=0,"CLEARED"))</f>
        <v>CLEARED</v>
      </c>
      <c r="O32" s="19" t="s">
        <v>78</v>
      </c>
    </row>
    <row r="33" spans="1:15" ht="14.4">
      <c r="A33" s="11">
        <v>32</v>
      </c>
      <c r="B33" s="11">
        <v>170015</v>
      </c>
      <c r="C33" s="21" t="s">
        <v>106</v>
      </c>
      <c r="D33" s="24">
        <v>42972</v>
      </c>
      <c r="E33" s="11" t="s">
        <v>54</v>
      </c>
      <c r="F33" s="25" t="s">
        <v>107</v>
      </c>
      <c r="G33" s="28">
        <v>1300000</v>
      </c>
      <c r="H33" s="17"/>
      <c r="I33" s="28">
        <v>1300000</v>
      </c>
      <c r="J33" s="17">
        <f>G33+H33-I33-K33</f>
        <v>0</v>
      </c>
      <c r="K33" s="16"/>
      <c r="L33" s="16"/>
      <c r="M33" s="16">
        <f>I33-K33-L33</f>
        <v>1300000</v>
      </c>
      <c r="N33" s="11" t="str">
        <f>IF(J33&gt;0,"UNCLEARED",IF(J33=0,"CLEARED"))</f>
        <v>CLEARED</v>
      </c>
      <c r="O33" s="19" t="s">
        <v>78</v>
      </c>
    </row>
    <row r="34" spans="1:15" ht="14.4">
      <c r="A34" s="11">
        <v>33</v>
      </c>
      <c r="B34" s="11">
        <v>170015</v>
      </c>
      <c r="C34" s="20" t="s">
        <v>108</v>
      </c>
      <c r="D34" s="13">
        <v>43004</v>
      </c>
      <c r="E34" s="11" t="s">
        <v>109</v>
      </c>
      <c r="F34" s="36" t="s">
        <v>110</v>
      </c>
      <c r="G34" s="16">
        <v>7337000</v>
      </c>
      <c r="H34" s="18"/>
      <c r="I34" s="16">
        <v>7337000</v>
      </c>
      <c r="J34" s="18"/>
      <c r="K34" s="18"/>
      <c r="L34" s="18">
        <v>300000</v>
      </c>
      <c r="M34" s="18">
        <v>7037000</v>
      </c>
      <c r="N34" s="18" t="s">
        <v>111</v>
      </c>
      <c r="O34" s="11" t="s">
        <v>112</v>
      </c>
    </row>
    <row r="35" spans="1:15" ht="14.4">
      <c r="A35" s="11">
        <v>34</v>
      </c>
      <c r="B35" s="11">
        <v>170017</v>
      </c>
      <c r="C35" s="21" t="s">
        <v>113</v>
      </c>
      <c r="D35" s="13">
        <v>42993</v>
      </c>
      <c r="E35" s="37" t="s">
        <v>109</v>
      </c>
      <c r="F35" s="38" t="s">
        <v>114</v>
      </c>
      <c r="G35" s="17">
        <v>4200000</v>
      </c>
      <c r="H35" s="18"/>
      <c r="I35" s="17">
        <v>4200000</v>
      </c>
      <c r="J35" s="18"/>
      <c r="K35" s="18"/>
      <c r="L35" s="18">
        <v>4200000</v>
      </c>
      <c r="M35" s="18" t="s">
        <v>42</v>
      </c>
      <c r="N35" s="18" t="s">
        <v>111</v>
      </c>
      <c r="O35" s="11" t="s">
        <v>42</v>
      </c>
    </row>
    <row r="36" spans="1:15" ht="14.4">
      <c r="A36" s="11">
        <v>35</v>
      </c>
      <c r="B36" s="11">
        <v>170019</v>
      </c>
      <c r="C36" s="21" t="s">
        <v>115</v>
      </c>
      <c r="D36" s="13">
        <v>42990</v>
      </c>
      <c r="E36" s="37" t="s">
        <v>109</v>
      </c>
      <c r="F36" s="25" t="s">
        <v>116</v>
      </c>
      <c r="G36" s="17">
        <v>40000000</v>
      </c>
      <c r="H36" s="18"/>
      <c r="I36" s="17">
        <v>40000000</v>
      </c>
      <c r="J36" s="18"/>
      <c r="K36" s="18"/>
      <c r="L36" s="18">
        <v>35985500</v>
      </c>
      <c r="M36" s="18">
        <v>4014500</v>
      </c>
      <c r="N36" s="18" t="s">
        <v>111</v>
      </c>
      <c r="O36" s="11" t="s">
        <v>117</v>
      </c>
    </row>
    <row r="37" spans="1:15" ht="14.4">
      <c r="A37" s="11">
        <v>36</v>
      </c>
      <c r="B37" s="11">
        <v>170020</v>
      </c>
      <c r="C37" s="21" t="s">
        <v>118</v>
      </c>
      <c r="D37" s="24">
        <v>43017</v>
      </c>
      <c r="E37" s="11" t="s">
        <v>119</v>
      </c>
      <c r="F37" s="25" t="s">
        <v>120</v>
      </c>
      <c r="G37" s="28">
        <v>12000000</v>
      </c>
      <c r="H37" s="17"/>
      <c r="I37" s="28">
        <v>12000000</v>
      </c>
      <c r="J37" s="17">
        <f>G37+H37-I37-K37</f>
        <v>0</v>
      </c>
      <c r="K37" s="16"/>
      <c r="L37" s="16">
        <v>9925500</v>
      </c>
      <c r="M37" s="16">
        <f>I37-K37-L37</f>
        <v>2074500</v>
      </c>
      <c r="N37" s="11" t="str">
        <f>IF(J37&gt;0,"UNCLEARED",IF(J37=0,"CLEARED"))</f>
        <v>CLEARED</v>
      </c>
      <c r="O37" s="11" t="s">
        <v>121</v>
      </c>
    </row>
    <row r="38" spans="1:15" ht="14.4">
      <c r="A38" s="11">
        <v>37</v>
      </c>
      <c r="B38" s="11">
        <v>170021</v>
      </c>
      <c r="C38" s="21" t="s">
        <v>122</v>
      </c>
      <c r="D38" s="24">
        <v>43019</v>
      </c>
      <c r="E38" s="11" t="s">
        <v>123</v>
      </c>
      <c r="F38" s="25" t="s">
        <v>124</v>
      </c>
      <c r="G38" s="33">
        <v>680000</v>
      </c>
      <c r="H38" s="17"/>
      <c r="I38" s="34">
        <v>680000</v>
      </c>
      <c r="J38" s="17">
        <f>G38+H38-I38-K38</f>
        <v>0</v>
      </c>
      <c r="K38" s="16"/>
      <c r="L38" s="16"/>
      <c r="M38" s="16">
        <f>I38-K38-L38</f>
        <v>680000</v>
      </c>
      <c r="N38" s="11" t="str">
        <f>IF(J38&gt;0,"UNCLEARED",IF(J38=0,"CLEARED"))</f>
        <v>CLEARED</v>
      </c>
      <c r="O38" s="19"/>
    </row>
    <row r="39" spans="1:15" ht="14.4">
      <c r="A39" s="11">
        <v>38</v>
      </c>
      <c r="B39" s="11">
        <v>170022</v>
      </c>
      <c r="C39" s="21" t="s">
        <v>125</v>
      </c>
      <c r="D39" s="24">
        <v>43021</v>
      </c>
      <c r="E39" s="11" t="s">
        <v>126</v>
      </c>
      <c r="F39" s="25" t="s">
        <v>127</v>
      </c>
      <c r="G39" s="28">
        <v>60000000</v>
      </c>
      <c r="H39" s="17"/>
      <c r="I39" s="34">
        <v>60000000</v>
      </c>
      <c r="J39" s="17">
        <f>G39+H39-I39-K39</f>
        <v>0</v>
      </c>
      <c r="K39" s="16"/>
      <c r="L39" s="16">
        <v>2816700</v>
      </c>
      <c r="M39" s="16">
        <f>I39-K39-L39</f>
        <v>57183300</v>
      </c>
      <c r="N39" s="11" t="str">
        <f>IF(J39&gt;0,"UNCLEARED",IF(J39=0,"CLEARED"))</f>
        <v>CLEARED</v>
      </c>
      <c r="O39" s="19"/>
    </row>
    <row r="40" spans="1:15" ht="14.4">
      <c r="A40" s="11">
        <v>39</v>
      </c>
      <c r="B40" s="11">
        <v>170023</v>
      </c>
      <c r="C40" s="21" t="s">
        <v>128</v>
      </c>
      <c r="D40" s="24">
        <v>43026</v>
      </c>
      <c r="E40" s="11" t="s">
        <v>129</v>
      </c>
      <c r="F40" s="25" t="s">
        <v>130</v>
      </c>
      <c r="G40" s="33">
        <v>1700000</v>
      </c>
      <c r="H40" s="17"/>
      <c r="I40" s="34">
        <v>1700000</v>
      </c>
      <c r="J40" s="17">
        <f>G40+H40-I40-K40</f>
        <v>0</v>
      </c>
      <c r="K40" s="16"/>
      <c r="L40" s="16">
        <v>39000</v>
      </c>
      <c r="M40" s="16">
        <f>I40-K40-L40</f>
        <v>1661000</v>
      </c>
      <c r="N40" s="11" t="str">
        <f>IF(J40&gt;0,"UNCLEARED",IF(J40=0,"CLEARED"))</f>
        <v>CLEARED</v>
      </c>
      <c r="O40" s="19"/>
    </row>
    <row r="41" spans="1:15" ht="14.4">
      <c r="A41" s="11">
        <v>40</v>
      </c>
      <c r="B41" s="11">
        <v>170024</v>
      </c>
      <c r="C41" s="21" t="s">
        <v>131</v>
      </c>
      <c r="D41" s="24">
        <v>43027</v>
      </c>
      <c r="E41" s="11" t="s">
        <v>132</v>
      </c>
      <c r="F41" s="25" t="s">
        <v>133</v>
      </c>
      <c r="G41" s="28">
        <v>40000000</v>
      </c>
      <c r="H41" s="17"/>
      <c r="I41" s="34">
        <v>40000000</v>
      </c>
      <c r="J41" s="17">
        <f>G41+H41-I41-K41</f>
        <v>0</v>
      </c>
      <c r="K41" s="16"/>
      <c r="L41" s="16">
        <v>373000</v>
      </c>
      <c r="M41" s="16">
        <f>I41-K41-L41</f>
        <v>39627000</v>
      </c>
      <c r="N41" s="11" t="str">
        <f>IF(J41&gt;0,"UNCLEARED",IF(J41=0,"CLEARED"))</f>
        <v>CLEARED</v>
      </c>
      <c r="O41" s="19"/>
    </row>
    <row r="42" spans="1:15" ht="14.4">
      <c r="A42" s="11">
        <v>41</v>
      </c>
      <c r="B42" s="11">
        <v>170024</v>
      </c>
      <c r="C42" s="21" t="s">
        <v>131</v>
      </c>
      <c r="D42" s="24">
        <v>43027</v>
      </c>
      <c r="E42" s="11" t="s">
        <v>132</v>
      </c>
      <c r="F42" s="25" t="s">
        <v>134</v>
      </c>
      <c r="G42" s="33">
        <v>3500000</v>
      </c>
      <c r="H42" s="17"/>
      <c r="I42" s="34">
        <v>3500000</v>
      </c>
      <c r="J42" s="17">
        <f>G42+H42-I42-K42</f>
        <v>0</v>
      </c>
      <c r="K42" s="16"/>
      <c r="L42" s="16">
        <v>200000</v>
      </c>
      <c r="M42" s="16">
        <f>I42-K42-L42</f>
        <v>3300000</v>
      </c>
      <c r="N42" s="11" t="str">
        <f>IF(J42&gt;0,"UNCLEARED",IF(J42=0,"CLEARED"))</f>
        <v>CLEARED</v>
      </c>
      <c r="O42" s="19"/>
    </row>
    <row r="43" spans="1:15" ht="14.4">
      <c r="A43" s="11">
        <v>42</v>
      </c>
      <c r="B43" s="11">
        <v>170025</v>
      </c>
      <c r="C43" s="21" t="s">
        <v>135</v>
      </c>
      <c r="D43" s="24">
        <v>43024</v>
      </c>
      <c r="E43" s="11" t="s">
        <v>136</v>
      </c>
      <c r="F43" s="25" t="s">
        <v>137</v>
      </c>
      <c r="G43" s="33">
        <v>825000</v>
      </c>
      <c r="H43" s="17"/>
      <c r="I43" s="34">
        <v>825000</v>
      </c>
      <c r="J43" s="17">
        <f>G43+H43-I43-K43</f>
        <v>0</v>
      </c>
      <c r="K43" s="16"/>
      <c r="L43" s="16">
        <v>743000</v>
      </c>
      <c r="M43" s="16">
        <f>I43-K43-L43</f>
        <v>82000</v>
      </c>
      <c r="N43" s="11" t="str">
        <f>IF(J43&gt;0,"UNCLEARED",IF(J43=0,"CLEARED"))</f>
        <v>CLEARED</v>
      </c>
      <c r="O43" s="19"/>
    </row>
    <row r="44" spans="1:15" ht="14.4">
      <c r="A44" s="11">
        <v>43</v>
      </c>
      <c r="B44" s="11">
        <v>170027</v>
      </c>
      <c r="C44" s="21" t="s">
        <v>138</v>
      </c>
      <c r="D44" s="24">
        <v>43032</v>
      </c>
      <c r="E44" s="11" t="s">
        <v>139</v>
      </c>
      <c r="F44" s="25" t="s">
        <v>137</v>
      </c>
      <c r="G44" s="28">
        <v>700000</v>
      </c>
      <c r="H44" s="17"/>
      <c r="I44" s="34">
        <v>700000</v>
      </c>
      <c r="J44" s="17">
        <f>G44+H44-I44-K44</f>
        <v>0</v>
      </c>
      <c r="K44" s="16"/>
      <c r="L44" s="16">
        <v>672000</v>
      </c>
      <c r="M44" s="16">
        <f>I44-K44-L44</f>
        <v>28000</v>
      </c>
      <c r="N44" s="11" t="str">
        <f>IF(J44&gt;0,"UNCLEARED",IF(J44=0,"CLEARED"))</f>
        <v>CLEARED</v>
      </c>
      <c r="O44" s="19"/>
    </row>
    <row r="45" spans="1:15" ht="14.4">
      <c r="A45" s="11">
        <v>44</v>
      </c>
      <c r="B45" s="11">
        <v>170028</v>
      </c>
      <c r="C45" s="21" t="s">
        <v>140</v>
      </c>
      <c r="D45" s="24">
        <v>43045</v>
      </c>
      <c r="E45" s="11" t="s">
        <v>141</v>
      </c>
      <c r="F45" s="25" t="s">
        <v>142</v>
      </c>
      <c r="G45" s="17">
        <v>35000000</v>
      </c>
      <c r="H45" s="17"/>
      <c r="I45" s="35">
        <v>35000000</v>
      </c>
      <c r="J45" s="16">
        <f>G45+H45-I45</f>
        <v>0</v>
      </c>
      <c r="K45" s="16"/>
      <c r="L45" s="16">
        <v>696000</v>
      </c>
      <c r="M45" s="16">
        <f>I45-K45-L45</f>
        <v>34304000</v>
      </c>
      <c r="N45" s="11" t="str">
        <f>IF(J45&gt;0,"UNCLEARED",IF(J45=0,"CLEARED"))</f>
        <v>CLEARED</v>
      </c>
      <c r="O45" s="19"/>
    </row>
    <row r="46" spans="1:15" ht="14.4">
      <c r="A46" s="11">
        <v>45</v>
      </c>
      <c r="B46" s="11">
        <v>170029</v>
      </c>
      <c r="C46" s="21" t="s">
        <v>143</v>
      </c>
      <c r="D46" s="24">
        <v>43052</v>
      </c>
      <c r="E46" s="11" t="s">
        <v>144</v>
      </c>
      <c r="F46" s="25" t="s">
        <v>145</v>
      </c>
      <c r="G46" s="17">
        <v>300000</v>
      </c>
      <c r="H46" s="17"/>
      <c r="I46" s="35">
        <v>300000</v>
      </c>
      <c r="J46" s="16">
        <f>G46+H46-I46</f>
        <v>0</v>
      </c>
      <c r="K46" s="16"/>
      <c r="L46" s="16"/>
      <c r="M46" s="16">
        <f>I46-K46-L46</f>
        <v>300000</v>
      </c>
      <c r="N46" s="11" t="str">
        <f>IF(J46&gt;0,"UNCLEARED",IF(J46=0,"CLEARED"))</f>
        <v>CLEARED</v>
      </c>
      <c r="O46" s="19"/>
    </row>
    <row r="47" spans="1:15" ht="14.4">
      <c r="A47" s="11">
        <v>46</v>
      </c>
      <c r="B47" s="11">
        <v>170031</v>
      </c>
      <c r="C47" s="21" t="s">
        <v>146</v>
      </c>
      <c r="D47" s="24">
        <v>43073</v>
      </c>
      <c r="E47" s="11" t="s">
        <v>147</v>
      </c>
      <c r="F47" s="25" t="s">
        <v>148</v>
      </c>
      <c r="G47" s="28">
        <v>1500000</v>
      </c>
      <c r="H47" s="17"/>
      <c r="I47" s="34">
        <v>1500000</v>
      </c>
      <c r="J47" s="17">
        <f>G47+H47-I47-K47</f>
        <v>0</v>
      </c>
      <c r="K47" s="16"/>
      <c r="L47" s="16"/>
      <c r="M47" s="16">
        <f>I47-K47-L47</f>
        <v>1500000</v>
      </c>
      <c r="N47" s="11" t="str">
        <f>IF(J47&gt;0,"UNCLEARED",IF(J47=0,"CLEARED"))</f>
        <v>CLEARED</v>
      </c>
      <c r="O47" s="19"/>
    </row>
    <row r="48" spans="1:15" ht="14.4">
      <c r="A48" s="11">
        <v>47</v>
      </c>
      <c r="B48" s="11">
        <v>170035</v>
      </c>
      <c r="C48" s="20" t="s">
        <v>149</v>
      </c>
      <c r="D48" s="24"/>
      <c r="E48" s="11"/>
      <c r="F48" s="25" t="s">
        <v>150</v>
      </c>
      <c r="G48" s="17">
        <v>800000</v>
      </c>
      <c r="H48" s="17"/>
      <c r="I48" s="35">
        <v>800000</v>
      </c>
      <c r="J48" s="17">
        <f>G48+H48-I48-K48</f>
        <v>0</v>
      </c>
      <c r="K48" s="16"/>
      <c r="L48" s="16"/>
      <c r="M48" s="16">
        <v>800000</v>
      </c>
      <c r="N48" s="11" t="str">
        <f>IF(J48&gt;0,"UNCLEARED",IF(J48=0,"CLEARED"))</f>
        <v>CLEARED</v>
      </c>
      <c r="O48" s="19"/>
    </row>
    <row r="49" spans="1:15" ht="14.4">
      <c r="A49" s="11">
        <v>48</v>
      </c>
      <c r="B49" s="11">
        <v>170036</v>
      </c>
      <c r="C49" s="20" t="s">
        <v>151</v>
      </c>
      <c r="D49" s="26">
        <v>42739</v>
      </c>
      <c r="E49" s="27" t="s">
        <v>46</v>
      </c>
      <c r="F49" s="20" t="s">
        <v>46</v>
      </c>
      <c r="G49" s="18">
        <v>1500000</v>
      </c>
      <c r="H49" s="18"/>
      <c r="I49" s="31">
        <v>1500000</v>
      </c>
      <c r="J49" s="18">
        <f>G49+H49-I49</f>
        <v>0</v>
      </c>
      <c r="K49" s="18"/>
      <c r="L49" s="18">
        <v>500000</v>
      </c>
      <c r="M49" s="18">
        <f>I49-K49-L49</f>
        <v>1000000</v>
      </c>
      <c r="N49" s="30" t="str">
        <f>IF(J49&gt;0,"UNCLEARED",IF(J49=0,"CLEARED"))</f>
        <v>CLEARED</v>
      </c>
      <c r="O49" s="27"/>
    </row>
    <row r="50" spans="1:15" ht="14.4">
      <c r="A50" s="11">
        <v>49</v>
      </c>
      <c r="B50" s="11">
        <v>170037</v>
      </c>
      <c r="C50" s="20" t="s">
        <v>152</v>
      </c>
      <c r="D50" s="26">
        <v>42740</v>
      </c>
      <c r="E50" s="27" t="s">
        <v>51</v>
      </c>
      <c r="F50" s="20" t="s">
        <v>153</v>
      </c>
      <c r="G50" s="18">
        <v>1000000</v>
      </c>
      <c r="H50" s="18"/>
      <c r="I50" s="31">
        <v>1000000</v>
      </c>
      <c r="J50" s="18">
        <f>G50+H50-I50</f>
        <v>0</v>
      </c>
      <c r="K50" s="18"/>
      <c r="L50" s="18"/>
      <c r="M50" s="18">
        <f>I50-K50-L50</f>
        <v>1000000</v>
      </c>
      <c r="N50" s="30" t="str">
        <f>IF(J50&gt;0,"UNCLEARED",IF(J50=0,"CLEARED"))</f>
        <v>CLEARED</v>
      </c>
      <c r="O50" s="27"/>
    </row>
    <row r="51" spans="1:15" ht="14.4">
      <c r="A51" s="11">
        <v>50</v>
      </c>
      <c r="B51" s="11">
        <v>170038</v>
      </c>
      <c r="C51" s="20" t="s">
        <v>154</v>
      </c>
      <c r="D51" s="26">
        <v>42744</v>
      </c>
      <c r="E51" s="27" t="s">
        <v>51</v>
      </c>
      <c r="F51" s="20" t="s">
        <v>155</v>
      </c>
      <c r="G51" s="18">
        <v>40000</v>
      </c>
      <c r="H51" s="18"/>
      <c r="I51" s="31">
        <v>40000</v>
      </c>
      <c r="J51" s="18">
        <f>G51+H51-I51</f>
        <v>0</v>
      </c>
      <c r="K51" s="18"/>
      <c r="L51" s="18"/>
      <c r="M51" s="18">
        <f>I51-K51-L51</f>
        <v>40000</v>
      </c>
      <c r="N51" s="30" t="str">
        <f>IF(J51&gt;0,"UNCLEARED",IF(J51=0,"CLEARED"))</f>
        <v>CLEARED</v>
      </c>
      <c r="O51" s="27"/>
    </row>
    <row r="52" spans="1:15" ht="14.4">
      <c r="A52" s="11">
        <v>51</v>
      </c>
      <c r="B52" s="11">
        <v>170039</v>
      </c>
      <c r="C52" s="20" t="s">
        <v>156</v>
      </c>
      <c r="D52" s="26">
        <v>42745</v>
      </c>
      <c r="E52" s="27" t="s">
        <v>51</v>
      </c>
      <c r="F52" s="20" t="s">
        <v>157</v>
      </c>
      <c r="G52" s="18">
        <v>42500000</v>
      </c>
      <c r="H52" s="18"/>
      <c r="I52" s="31">
        <v>42500000</v>
      </c>
      <c r="J52" s="18">
        <f>G52+H52-I52</f>
        <v>0</v>
      </c>
      <c r="K52" s="18"/>
      <c r="L52" s="18">
        <v>1976000</v>
      </c>
      <c r="M52" s="18">
        <f>I52-K52-L52</f>
        <v>40524000</v>
      </c>
      <c r="N52" s="30" t="str">
        <f>IF(J52&gt;0,"UNCLEARED",IF(J52=0,"CLEARED"))</f>
        <v>CLEARED</v>
      </c>
      <c r="O52" s="27"/>
    </row>
    <row r="53" spans="1:15" ht="14.4">
      <c r="A53" s="11">
        <v>52</v>
      </c>
      <c r="B53" s="11">
        <v>170040</v>
      </c>
      <c r="C53" s="20" t="s">
        <v>158</v>
      </c>
      <c r="D53" s="26">
        <v>42748</v>
      </c>
      <c r="E53" s="27" t="s">
        <v>46</v>
      </c>
      <c r="F53" s="20" t="s">
        <v>159</v>
      </c>
      <c r="G53" s="18">
        <v>1500000</v>
      </c>
      <c r="H53" s="18"/>
      <c r="I53" s="31">
        <v>1500000</v>
      </c>
      <c r="J53" s="18">
        <f>G53+H53-I53</f>
        <v>0</v>
      </c>
      <c r="K53" s="18"/>
      <c r="L53" s="18">
        <v>400000</v>
      </c>
      <c r="M53" s="18">
        <f>I53-K53-L53</f>
        <v>1100000</v>
      </c>
      <c r="N53" s="30" t="str">
        <f>IF(J53&gt;0,"UNCLEARED",IF(J53=0,"CLEARED"))</f>
        <v>CLEARED</v>
      </c>
      <c r="O53" s="27"/>
    </row>
    <row r="54" spans="1:15" ht="14.4">
      <c r="A54" s="11">
        <v>53</v>
      </c>
      <c r="B54" s="11">
        <v>170040</v>
      </c>
      <c r="C54" s="20" t="s">
        <v>158</v>
      </c>
      <c r="D54" s="26">
        <v>42804</v>
      </c>
      <c r="E54" s="27" t="s">
        <v>51</v>
      </c>
      <c r="F54" s="20" t="s">
        <v>160</v>
      </c>
      <c r="G54" s="18">
        <v>45000000</v>
      </c>
      <c r="H54" s="18"/>
      <c r="I54" s="31">
        <v>45000000</v>
      </c>
      <c r="J54" s="18">
        <f>G54+H54-I54</f>
        <v>0</v>
      </c>
      <c r="K54" s="18"/>
      <c r="L54" s="18">
        <v>4352900</v>
      </c>
      <c r="M54" s="18">
        <f>G54+H54-K54-L54</f>
        <v>40647100</v>
      </c>
      <c r="N54" s="30" t="str">
        <f>IF(J54&gt;0,"UNCLEARED",IF(J54=0,"CLEARED"))</f>
        <v>CLEARED</v>
      </c>
      <c r="O54" s="27"/>
    </row>
    <row r="55" spans="1:15" ht="14.4">
      <c r="A55" s="11">
        <v>54</v>
      </c>
      <c r="B55" s="11">
        <v>170041</v>
      </c>
      <c r="C55" s="39" t="s">
        <v>161</v>
      </c>
      <c r="D55" s="40">
        <v>42751</v>
      </c>
      <c r="E55" s="41" t="s">
        <v>51</v>
      </c>
      <c r="F55" s="39" t="s">
        <v>162</v>
      </c>
      <c r="G55" s="42">
        <v>45000000</v>
      </c>
      <c r="H55" s="18"/>
      <c r="I55" s="31">
        <v>45000000</v>
      </c>
      <c r="J55" s="18">
        <f>G55+H55-I55</f>
        <v>0</v>
      </c>
      <c r="K55" s="18"/>
      <c r="L55" s="18">
        <v>1020000</v>
      </c>
      <c r="M55" s="18">
        <f>I55-K55-L55</f>
        <v>43980000</v>
      </c>
      <c r="N55" s="30" t="str">
        <f>IF(J55&gt;0,"UNCLEARED",IF(J55=0,"CLEARED"))</f>
        <v>CLEARED</v>
      </c>
      <c r="O55" s="27"/>
    </row>
    <row r="56" spans="1:15" ht="14.4">
      <c r="A56" s="11">
        <v>55</v>
      </c>
      <c r="B56" s="11">
        <v>170041</v>
      </c>
      <c r="C56" s="39" t="s">
        <v>161</v>
      </c>
      <c r="D56" s="40">
        <v>42752</v>
      </c>
      <c r="E56" s="41" t="s">
        <v>51</v>
      </c>
      <c r="F56" s="39" t="s">
        <v>163</v>
      </c>
      <c r="G56" s="42">
        <v>47000000</v>
      </c>
      <c r="H56" s="18"/>
      <c r="I56" s="31">
        <v>47000000</v>
      </c>
      <c r="J56" s="18">
        <f>G56+H56-I56</f>
        <v>0</v>
      </c>
      <c r="K56" s="18"/>
      <c r="L56" s="18"/>
      <c r="M56" s="18">
        <f>I56-K56-L56</f>
        <v>47000000</v>
      </c>
      <c r="N56" s="30" t="str">
        <f>IF(J56&gt;0,"UNCLEARED",IF(J56=0,"CLEARED"))</f>
        <v>CLEARED</v>
      </c>
      <c r="O56" s="27"/>
    </row>
    <row r="57" spans="1:15" ht="14.4">
      <c r="A57" s="11">
        <v>56</v>
      </c>
      <c r="B57" s="11">
        <v>170041</v>
      </c>
      <c r="C57" s="20" t="s">
        <v>164</v>
      </c>
      <c r="D57" s="26">
        <v>42870</v>
      </c>
      <c r="E57" s="27" t="s">
        <v>46</v>
      </c>
      <c r="F57" s="20" t="s">
        <v>165</v>
      </c>
      <c r="G57" s="18">
        <v>1000000</v>
      </c>
      <c r="H57" s="18"/>
      <c r="I57" s="31">
        <v>1000000</v>
      </c>
      <c r="J57" s="18">
        <f>G57+H57-I57</f>
        <v>0</v>
      </c>
      <c r="K57" s="18"/>
      <c r="L57" s="18"/>
      <c r="M57" s="18">
        <f>G57+H57-K57-L57</f>
        <v>1000000</v>
      </c>
      <c r="N57" s="30" t="str">
        <f>IF(J57&gt;0,"UNCLEARED",IF(J57=0,"CLEARED"))</f>
        <v>CLEARED</v>
      </c>
      <c r="O57" s="27"/>
    </row>
    <row r="58" spans="1:15" ht="14.4">
      <c r="A58" s="11">
        <v>57</v>
      </c>
      <c r="B58" s="11">
        <v>170041</v>
      </c>
      <c r="C58" s="20" t="s">
        <v>166</v>
      </c>
      <c r="D58" s="26">
        <v>43001</v>
      </c>
      <c r="E58" s="27" t="s">
        <v>51</v>
      </c>
      <c r="F58" s="20" t="s">
        <v>167</v>
      </c>
      <c r="G58" s="18">
        <v>10200000</v>
      </c>
      <c r="H58" s="18"/>
      <c r="I58" s="31">
        <v>10200000</v>
      </c>
      <c r="J58" s="18">
        <f>G58+H58-I58</f>
        <v>0</v>
      </c>
      <c r="K58" s="18"/>
      <c r="L58" s="18">
        <v>150000</v>
      </c>
      <c r="M58" s="18">
        <f>G58+H58-K58-L58</f>
        <v>10050000</v>
      </c>
      <c r="N58" s="30" t="str">
        <f>IF(J58&gt;0,"UNCLEARED",IF(J58=0,"CLEARED"))</f>
        <v>CLEARED</v>
      </c>
      <c r="O58" s="27"/>
    </row>
    <row r="59" spans="1:15" ht="14.4">
      <c r="A59" s="11">
        <v>58</v>
      </c>
      <c r="B59" s="11">
        <v>170041</v>
      </c>
      <c r="C59" s="20" t="s">
        <v>161</v>
      </c>
      <c r="D59" s="26">
        <v>43018</v>
      </c>
      <c r="E59" s="27" t="s">
        <v>168</v>
      </c>
      <c r="F59" s="20" t="s">
        <v>169</v>
      </c>
      <c r="G59" s="28">
        <v>42500000</v>
      </c>
      <c r="H59" s="28"/>
      <c r="I59" s="29">
        <v>42500000</v>
      </c>
      <c r="J59" s="18">
        <f>G59+H59-I59</f>
        <v>0</v>
      </c>
      <c r="K59" s="18"/>
      <c r="L59" s="18">
        <v>220000</v>
      </c>
      <c r="M59" s="18">
        <f>I59-K59-L59</f>
        <v>42280000</v>
      </c>
      <c r="N59" s="30" t="str">
        <f>IF(J59&gt;0,"UNCLEARED",IF(J59=0,"CLEARED"))</f>
        <v>CLEARED</v>
      </c>
      <c r="O59" s="27"/>
    </row>
    <row r="60" spans="1:15" ht="14.4">
      <c r="A60" s="11">
        <v>59</v>
      </c>
      <c r="B60" s="11">
        <v>170041</v>
      </c>
      <c r="C60" s="20" t="s">
        <v>161</v>
      </c>
      <c r="D60" s="26">
        <v>43053</v>
      </c>
      <c r="E60" s="27" t="s">
        <v>170</v>
      </c>
      <c r="F60" s="20" t="s">
        <v>171</v>
      </c>
      <c r="G60" s="18">
        <v>3000000</v>
      </c>
      <c r="H60" s="18">
        <v>0</v>
      </c>
      <c r="I60" s="31">
        <v>3000000</v>
      </c>
      <c r="J60" s="18">
        <f>G60+H60-I60</f>
        <v>0</v>
      </c>
      <c r="K60" s="18">
        <v>0</v>
      </c>
      <c r="L60" s="18">
        <v>300000</v>
      </c>
      <c r="M60" s="18">
        <f>G60+H60-K60-L60</f>
        <v>2700000</v>
      </c>
      <c r="N60" s="30" t="str">
        <f>IF(J60&gt;0,"UNCLEARED",IF(J60=0,"CLEARED"))</f>
        <v>CLEARED</v>
      </c>
      <c r="O60" s="27"/>
    </row>
    <row r="61" spans="1:15" ht="14.4">
      <c r="A61" s="11">
        <v>60</v>
      </c>
      <c r="B61" s="11">
        <v>170041</v>
      </c>
      <c r="C61" s="20" t="s">
        <v>161</v>
      </c>
      <c r="D61" s="26">
        <v>43054</v>
      </c>
      <c r="E61" s="27" t="s">
        <v>172</v>
      </c>
      <c r="F61" s="20" t="s">
        <v>169</v>
      </c>
      <c r="G61" s="18">
        <v>300000</v>
      </c>
      <c r="H61" s="18">
        <v>0</v>
      </c>
      <c r="I61" s="31">
        <v>300000</v>
      </c>
      <c r="J61" s="18">
        <f>G61+H61-I61</f>
        <v>0</v>
      </c>
      <c r="K61" s="18">
        <v>0</v>
      </c>
      <c r="L61" s="18"/>
      <c r="M61" s="18">
        <f>G61+H61-K61-L61</f>
        <v>300000</v>
      </c>
      <c r="N61" s="30" t="str">
        <f>IF(J61&gt;0,"UNCLEARED",IF(J61=0,"CLEARED"))</f>
        <v>CLEARED</v>
      </c>
      <c r="O61" s="27"/>
    </row>
    <row r="62" spans="1:15" ht="14.4">
      <c r="A62" s="11">
        <v>61</v>
      </c>
      <c r="B62" s="11">
        <v>170041</v>
      </c>
      <c r="C62" s="20" t="s">
        <v>161</v>
      </c>
      <c r="D62" s="26">
        <v>43054</v>
      </c>
      <c r="E62" s="27" t="s">
        <v>172</v>
      </c>
      <c r="F62" s="20" t="s">
        <v>173</v>
      </c>
      <c r="G62" s="18">
        <v>8000000</v>
      </c>
      <c r="H62" s="18">
        <v>0</v>
      </c>
      <c r="I62" s="31">
        <v>8000000</v>
      </c>
      <c r="J62" s="18">
        <f>G62+H62-I62</f>
        <v>0</v>
      </c>
      <c r="K62" s="18">
        <v>0</v>
      </c>
      <c r="L62" s="18">
        <v>6100000</v>
      </c>
      <c r="M62" s="18">
        <f>G62+H62-K62-L62</f>
        <v>1900000</v>
      </c>
      <c r="N62" s="30" t="str">
        <f>IF(J62&gt;0,"UNCLEARED",IF(J62=0,"CLEARED"))</f>
        <v>CLEARED</v>
      </c>
      <c r="O62" s="27"/>
    </row>
    <row r="63" spans="1:15" ht="14.4">
      <c r="A63" s="11">
        <v>62</v>
      </c>
      <c r="B63" s="11">
        <v>170041</v>
      </c>
      <c r="C63" s="20" t="s">
        <v>174</v>
      </c>
      <c r="D63" s="26">
        <v>43007</v>
      </c>
      <c r="E63" s="27" t="s">
        <v>51</v>
      </c>
      <c r="F63" s="20" t="s">
        <v>175</v>
      </c>
      <c r="G63" s="18">
        <v>800000</v>
      </c>
      <c r="H63" s="18"/>
      <c r="I63" s="31">
        <v>800000</v>
      </c>
      <c r="J63" s="18">
        <f>G63+H63-I63</f>
        <v>0</v>
      </c>
      <c r="K63" s="18"/>
      <c r="L63" s="18">
        <v>100000</v>
      </c>
      <c r="M63" s="18">
        <f>I63-K63-L63</f>
        <v>700000</v>
      </c>
      <c r="N63" s="30" t="str">
        <f>IF(J63&gt;0,"UNCLEARED",IF(J63=0,"CLEARED"))</f>
        <v>CLEARED</v>
      </c>
      <c r="O63" s="27"/>
    </row>
    <row r="64" spans="1:15" ht="14.4">
      <c r="A64" s="11">
        <v>63</v>
      </c>
      <c r="B64" s="11">
        <v>170043</v>
      </c>
      <c r="C64" s="20" t="s">
        <v>176</v>
      </c>
      <c r="D64" s="26">
        <v>42752</v>
      </c>
      <c r="E64" s="27" t="s">
        <v>51</v>
      </c>
      <c r="F64" s="20" t="s">
        <v>177</v>
      </c>
      <c r="G64" s="18">
        <v>7000000</v>
      </c>
      <c r="H64" s="18"/>
      <c r="I64" s="31">
        <v>7000000</v>
      </c>
      <c r="J64" s="18">
        <f>G64+H64-I64</f>
        <v>0</v>
      </c>
      <c r="K64" s="18"/>
      <c r="L64" s="18"/>
      <c r="M64" s="18">
        <f>I64-K64-L64</f>
        <v>7000000</v>
      </c>
      <c r="N64" s="30" t="str">
        <f>IF(J64&gt;0,"UNCLEARED",IF(J64=0,"CLEARED"))</f>
        <v>CLEARED</v>
      </c>
      <c r="O64" s="27"/>
    </row>
    <row r="65" spans="1:15" ht="14.4">
      <c r="A65" s="11">
        <v>64</v>
      </c>
      <c r="B65" s="11">
        <v>170044</v>
      </c>
      <c r="C65" s="20" t="s">
        <v>178</v>
      </c>
      <c r="D65" s="26">
        <v>42752</v>
      </c>
      <c r="E65" s="27" t="s">
        <v>46</v>
      </c>
      <c r="F65" s="20" t="s">
        <v>179</v>
      </c>
      <c r="G65" s="18">
        <v>12500000</v>
      </c>
      <c r="H65" s="18"/>
      <c r="I65" s="31">
        <v>12500000</v>
      </c>
      <c r="J65" s="18">
        <f>G65+H65-I65</f>
        <v>0</v>
      </c>
      <c r="K65" s="18"/>
      <c r="L65" s="18">
        <v>90000</v>
      </c>
      <c r="M65" s="18">
        <f>I65-K65-L65</f>
        <v>12410000</v>
      </c>
      <c r="N65" s="30" t="str">
        <f>IF(J65&gt;0,"UNCLEARED",IF(J65=0,"CLEARED"))</f>
        <v>CLEARED</v>
      </c>
      <c r="O65" s="27"/>
    </row>
    <row r="66" spans="1:15" ht="14.4">
      <c r="A66" s="11">
        <v>65</v>
      </c>
      <c r="B66" s="11">
        <v>170044</v>
      </c>
      <c r="C66" s="20" t="s">
        <v>178</v>
      </c>
      <c r="D66" s="26">
        <v>42758</v>
      </c>
      <c r="E66" s="27" t="s">
        <v>54</v>
      </c>
      <c r="F66" s="20" t="s">
        <v>180</v>
      </c>
      <c r="G66" s="18">
        <v>2500000</v>
      </c>
      <c r="H66" s="18"/>
      <c r="I66" s="31">
        <v>2500000</v>
      </c>
      <c r="J66" s="18">
        <f>G66+H66-I66</f>
        <v>0</v>
      </c>
      <c r="K66" s="18"/>
      <c r="L66" s="18"/>
      <c r="M66" s="18">
        <f>I66-K66-L66</f>
        <v>2500000</v>
      </c>
      <c r="N66" s="30" t="str">
        <f>IF(J66&gt;0,"UNCLEARED",IF(J66=0,"CLEARED"))</f>
        <v>CLEARED</v>
      </c>
      <c r="O66" s="27"/>
    </row>
    <row r="67" spans="1:15" ht="14.4">
      <c r="A67" s="11">
        <v>66</v>
      </c>
      <c r="B67" s="11">
        <v>170044</v>
      </c>
      <c r="C67" s="20" t="s">
        <v>178</v>
      </c>
      <c r="D67" s="26">
        <v>43017</v>
      </c>
      <c r="E67" s="27" t="s">
        <v>181</v>
      </c>
      <c r="F67" s="20" t="s">
        <v>182</v>
      </c>
      <c r="G67" s="28">
        <v>140000</v>
      </c>
      <c r="H67" s="28"/>
      <c r="I67" s="43">
        <v>140000</v>
      </c>
      <c r="J67" s="18">
        <f>G67+H67-I67</f>
        <v>0</v>
      </c>
      <c r="K67" s="18"/>
      <c r="L67" s="18">
        <v>80000</v>
      </c>
      <c r="M67" s="18">
        <f>I67-K67-L67</f>
        <v>60000</v>
      </c>
      <c r="N67" s="30" t="str">
        <f>IF(J67&gt;0,"UNCLEARED",IF(J67=0,"CLEARED"))</f>
        <v>CLEARED</v>
      </c>
      <c r="O67" s="27"/>
    </row>
    <row r="68" spans="1:15" ht="14.4">
      <c r="A68" s="11">
        <v>67</v>
      </c>
      <c r="B68" s="11">
        <v>170045</v>
      </c>
      <c r="C68" s="20" t="s">
        <v>183</v>
      </c>
      <c r="D68" s="26">
        <v>42756</v>
      </c>
      <c r="E68" s="27" t="s">
        <v>54</v>
      </c>
      <c r="F68" s="20" t="s">
        <v>184</v>
      </c>
      <c r="G68" s="18">
        <v>200000</v>
      </c>
      <c r="H68" s="18"/>
      <c r="I68" s="31">
        <v>200000</v>
      </c>
      <c r="J68" s="18">
        <f>G68+H68-I68</f>
        <v>0</v>
      </c>
      <c r="K68" s="18"/>
      <c r="L68" s="18"/>
      <c r="M68" s="18">
        <f>I68-K68-L68</f>
        <v>200000</v>
      </c>
      <c r="N68" s="30" t="str">
        <f>IF(J68&gt;0,"UNCLEARED",IF(J68=0,"CLEARED"))</f>
        <v>CLEARED</v>
      </c>
      <c r="O68" s="27"/>
    </row>
    <row r="69" spans="1:15" ht="14.4">
      <c r="A69" s="11">
        <v>68</v>
      </c>
      <c r="B69" s="11">
        <v>170045</v>
      </c>
      <c r="C69" s="20" t="s">
        <v>183</v>
      </c>
      <c r="D69" s="26">
        <v>42761</v>
      </c>
      <c r="E69" s="27" t="s">
        <v>54</v>
      </c>
      <c r="F69" s="20" t="s">
        <v>184</v>
      </c>
      <c r="G69" s="18">
        <v>200000</v>
      </c>
      <c r="H69" s="18"/>
      <c r="I69" s="31">
        <v>200000</v>
      </c>
      <c r="J69" s="18">
        <f>G69+H69-I69</f>
        <v>0</v>
      </c>
      <c r="K69" s="18"/>
      <c r="L69" s="18"/>
      <c r="M69" s="18">
        <f>I69-K69-L69</f>
        <v>200000</v>
      </c>
      <c r="N69" s="30" t="str">
        <f>IF(J69&gt;0,"UNCLEARED",IF(J69=0,"CLEARED"))</f>
        <v>CLEARED</v>
      </c>
      <c r="O69" s="27"/>
    </row>
    <row r="70" spans="1:15" ht="14.4">
      <c r="A70" s="11">
        <v>69</v>
      </c>
      <c r="B70" s="11">
        <v>170045</v>
      </c>
      <c r="C70" s="20" t="s">
        <v>183</v>
      </c>
      <c r="D70" s="26">
        <v>42794</v>
      </c>
      <c r="E70" s="27" t="s">
        <v>54</v>
      </c>
      <c r="F70" s="20" t="s">
        <v>185</v>
      </c>
      <c r="G70" s="18">
        <v>200000</v>
      </c>
      <c r="H70" s="18"/>
      <c r="I70" s="31">
        <v>200000</v>
      </c>
      <c r="J70" s="18">
        <f>G70+H70-I70</f>
        <v>0</v>
      </c>
      <c r="K70" s="18"/>
      <c r="L70" s="18"/>
      <c r="M70" s="18">
        <f>G70+H70-K70-L70</f>
        <v>200000</v>
      </c>
      <c r="N70" s="30" t="str">
        <f>IF(J70&gt;0,"UNCLEARED",IF(J70=0,"CLEARED"))</f>
        <v>CLEARED</v>
      </c>
      <c r="O70" s="27"/>
    </row>
    <row r="71" spans="1:15" ht="14.4">
      <c r="A71" s="11">
        <v>70</v>
      </c>
      <c r="B71" s="11">
        <v>170047</v>
      </c>
      <c r="C71" s="20" t="s">
        <v>186</v>
      </c>
      <c r="D71" s="26">
        <v>42759</v>
      </c>
      <c r="E71" s="27" t="s">
        <v>51</v>
      </c>
      <c r="F71" s="20" t="s">
        <v>187</v>
      </c>
      <c r="G71" s="18">
        <v>1567500</v>
      </c>
      <c r="H71" s="18"/>
      <c r="I71" s="31">
        <v>1567500</v>
      </c>
      <c r="J71" s="18">
        <f>G71+H71-I71</f>
        <v>0</v>
      </c>
      <c r="K71" s="18"/>
      <c r="L71" s="18"/>
      <c r="M71" s="18">
        <f>I71-K71-L71</f>
        <v>1567500</v>
      </c>
      <c r="N71" s="30" t="str">
        <f>IF(J71&gt;0,"UNCLEARED",IF(J71=0,"CLEARED"))</f>
        <v>CLEARED</v>
      </c>
      <c r="O71" s="27"/>
    </row>
    <row r="72" spans="1:15" ht="14.4">
      <c r="A72" s="11">
        <v>71</v>
      </c>
      <c r="B72" s="11">
        <v>170047</v>
      </c>
      <c r="C72" s="20" t="s">
        <v>186</v>
      </c>
      <c r="D72" s="26">
        <v>42759</v>
      </c>
      <c r="E72" s="27" t="s">
        <v>51</v>
      </c>
      <c r="F72" s="20" t="s">
        <v>188</v>
      </c>
      <c r="G72" s="18">
        <v>522500</v>
      </c>
      <c r="H72" s="18"/>
      <c r="I72" s="31">
        <v>522500</v>
      </c>
      <c r="J72" s="18">
        <f>G72+H72-I72</f>
        <v>0</v>
      </c>
      <c r="K72" s="18"/>
      <c r="L72" s="18"/>
      <c r="M72" s="18">
        <f>I72-K72-L72</f>
        <v>522500</v>
      </c>
      <c r="N72" s="30" t="str">
        <f>IF(J72&gt;0,"UNCLEARED",IF(J72=0,"CLEARED"))</f>
        <v>CLEARED</v>
      </c>
      <c r="O72" s="27"/>
    </row>
    <row r="73" spans="1:15" ht="14.4">
      <c r="A73" s="11">
        <v>72</v>
      </c>
      <c r="B73" s="11">
        <v>170047</v>
      </c>
      <c r="C73" s="20" t="s">
        <v>186</v>
      </c>
      <c r="D73" s="26">
        <v>42759</v>
      </c>
      <c r="E73" s="27" t="s">
        <v>51</v>
      </c>
      <c r="F73" s="20" t="s">
        <v>188</v>
      </c>
      <c r="G73" s="18">
        <v>522500</v>
      </c>
      <c r="H73" s="18"/>
      <c r="I73" s="31">
        <v>522500</v>
      </c>
      <c r="J73" s="18">
        <f>G73+H73-I73</f>
        <v>0</v>
      </c>
      <c r="K73" s="18"/>
      <c r="L73" s="18"/>
      <c r="M73" s="18">
        <f>I73-K73-L73</f>
        <v>522500</v>
      </c>
      <c r="N73" s="30" t="str">
        <f>IF(J73&gt;0,"UNCLEARED",IF(J73=0,"CLEARED"))</f>
        <v>CLEARED</v>
      </c>
      <c r="O73" s="27"/>
    </row>
    <row r="74" spans="1:15" ht="14.4">
      <c r="A74" s="11">
        <v>73</v>
      </c>
      <c r="B74" s="11">
        <v>170047</v>
      </c>
      <c r="C74" s="20" t="s">
        <v>186</v>
      </c>
      <c r="D74" s="26">
        <v>42760</v>
      </c>
      <c r="E74" s="27" t="s">
        <v>51</v>
      </c>
      <c r="F74" s="20" t="s">
        <v>188</v>
      </c>
      <c r="G74" s="18">
        <v>522500</v>
      </c>
      <c r="H74" s="18"/>
      <c r="I74" s="31">
        <v>522500</v>
      </c>
      <c r="J74" s="18">
        <f>G74+H74-I74</f>
        <v>0</v>
      </c>
      <c r="K74" s="18"/>
      <c r="L74" s="18"/>
      <c r="M74" s="18">
        <f>I74-K74-L74</f>
        <v>522500</v>
      </c>
      <c r="N74" s="30" t="str">
        <f>IF(J74&gt;0,"UNCLEARED",IF(J74=0,"CLEARED"))</f>
        <v>CLEARED</v>
      </c>
      <c r="O74" s="27"/>
    </row>
    <row r="75" spans="1:15" ht="14.4">
      <c r="A75" s="11">
        <v>74</v>
      </c>
      <c r="B75" s="11">
        <v>170047</v>
      </c>
      <c r="C75" s="20" t="s">
        <v>186</v>
      </c>
      <c r="D75" s="26">
        <v>42768</v>
      </c>
      <c r="E75" s="27" t="s">
        <v>51</v>
      </c>
      <c r="F75" s="20" t="s">
        <v>188</v>
      </c>
      <c r="G75" s="18">
        <v>522500</v>
      </c>
      <c r="H75" s="18"/>
      <c r="I75" s="31">
        <v>522500</v>
      </c>
      <c r="J75" s="18">
        <f>G75+H75-I75</f>
        <v>0</v>
      </c>
      <c r="K75" s="18"/>
      <c r="L75" s="18"/>
      <c r="M75" s="18">
        <f>I75-K75-L75</f>
        <v>522500</v>
      </c>
      <c r="N75" s="30" t="str">
        <f>IF(J75&gt;0,"UNCLEARED",IF(J75=0,"CLEARED"))</f>
        <v>CLEARED</v>
      </c>
      <c r="O75" s="27"/>
    </row>
    <row r="76" spans="1:15" ht="14.4">
      <c r="A76" s="11">
        <v>75</v>
      </c>
      <c r="B76" s="11">
        <v>170047</v>
      </c>
      <c r="C76" s="20" t="s">
        <v>186</v>
      </c>
      <c r="D76" s="26">
        <v>42772</v>
      </c>
      <c r="E76" s="27" t="s">
        <v>51</v>
      </c>
      <c r="F76" s="20" t="s">
        <v>188</v>
      </c>
      <c r="G76" s="18">
        <v>720500</v>
      </c>
      <c r="H76" s="18"/>
      <c r="I76" s="31">
        <v>720500</v>
      </c>
      <c r="J76" s="18">
        <f>G76+H76-I76</f>
        <v>0</v>
      </c>
      <c r="K76" s="18"/>
      <c r="L76" s="18"/>
      <c r="M76" s="18">
        <f>I76-K76-L76</f>
        <v>720500</v>
      </c>
      <c r="N76" s="30" t="str">
        <f>IF(J76&gt;0,"UNCLEARED",IF(J76=0,"CLEARED"))</f>
        <v>CLEARED</v>
      </c>
      <c r="O76" s="27"/>
    </row>
    <row r="77" spans="1:15" ht="14.4">
      <c r="A77" s="11">
        <v>76</v>
      </c>
      <c r="B77" s="11">
        <v>170047</v>
      </c>
      <c r="C77" s="20" t="s">
        <v>186</v>
      </c>
      <c r="D77" s="26">
        <v>42774</v>
      </c>
      <c r="E77" s="27" t="s">
        <v>51</v>
      </c>
      <c r="F77" s="20" t="s">
        <v>188</v>
      </c>
      <c r="G77" s="18">
        <v>1045000</v>
      </c>
      <c r="H77" s="18"/>
      <c r="I77" s="31">
        <v>1045000</v>
      </c>
      <c r="J77" s="18">
        <f>G77+H77-I77</f>
        <v>0</v>
      </c>
      <c r="K77" s="18"/>
      <c r="L77" s="18"/>
      <c r="M77" s="18">
        <f>I77-K77-L77</f>
        <v>1045000</v>
      </c>
      <c r="N77" s="30" t="str">
        <f>IF(J77&gt;0,"UNCLEARED",IF(J77=0,"CLEARED"))</f>
        <v>CLEARED</v>
      </c>
      <c r="O77" s="27"/>
    </row>
    <row r="78" spans="1:15" ht="14.4">
      <c r="A78" s="11">
        <v>77</v>
      </c>
      <c r="B78" s="11">
        <v>170048</v>
      </c>
      <c r="C78" s="20" t="s">
        <v>189</v>
      </c>
      <c r="D78" s="26">
        <v>42759</v>
      </c>
      <c r="E78" s="27" t="s">
        <v>51</v>
      </c>
      <c r="F78" s="20" t="s">
        <v>188</v>
      </c>
      <c r="G78" s="18">
        <v>522500</v>
      </c>
      <c r="H78" s="18"/>
      <c r="I78" s="31">
        <v>522500</v>
      </c>
      <c r="J78" s="18">
        <f>G78+H78-I78</f>
        <v>0</v>
      </c>
      <c r="K78" s="18"/>
      <c r="L78" s="18"/>
      <c r="M78" s="18">
        <f>I78-K78-L78</f>
        <v>522500</v>
      </c>
      <c r="N78" s="30" t="str">
        <f>IF(J78&gt;0,"UNCLEARED",IF(J78=0,"CLEARED"))</f>
        <v>CLEARED</v>
      </c>
      <c r="O78" s="27"/>
    </row>
    <row r="79" spans="1:15" ht="14.4">
      <c r="A79" s="11">
        <v>78</v>
      </c>
      <c r="B79" s="11">
        <v>170051</v>
      </c>
      <c r="C79" s="20" t="s">
        <v>190</v>
      </c>
      <c r="D79" s="26">
        <v>42759</v>
      </c>
      <c r="E79" s="27" t="s">
        <v>46</v>
      </c>
      <c r="F79" s="20" t="s">
        <v>191</v>
      </c>
      <c r="G79" s="18">
        <v>1200000</v>
      </c>
      <c r="H79" s="18"/>
      <c r="I79" s="31">
        <v>1200000</v>
      </c>
      <c r="J79" s="18">
        <f>G79+H79-I79</f>
        <v>0</v>
      </c>
      <c r="K79" s="18"/>
      <c r="L79" s="18"/>
      <c r="M79" s="18">
        <f>I79-K79-L79</f>
        <v>1200000</v>
      </c>
      <c r="N79" s="30" t="str">
        <f>IF(J79&gt;0,"UNCLEARED",IF(J79=0,"CLEARED"))</f>
        <v>CLEARED</v>
      </c>
      <c r="O79" s="27"/>
    </row>
    <row r="80" spans="1:15" ht="14.4">
      <c r="A80" s="11">
        <v>79</v>
      </c>
      <c r="B80" s="11">
        <v>170054</v>
      </c>
      <c r="C80" s="20" t="s">
        <v>192</v>
      </c>
      <c r="D80" s="26">
        <v>42763</v>
      </c>
      <c r="E80" s="27" t="s">
        <v>54</v>
      </c>
      <c r="F80" s="20" t="s">
        <v>193</v>
      </c>
      <c r="G80" s="18">
        <v>250000</v>
      </c>
      <c r="H80" s="18"/>
      <c r="I80" s="31">
        <v>250000</v>
      </c>
      <c r="J80" s="18">
        <f>G80+H80-I80</f>
        <v>0</v>
      </c>
      <c r="K80" s="18"/>
      <c r="L80" s="18"/>
      <c r="M80" s="18">
        <f>I80-K80-L80</f>
        <v>250000</v>
      </c>
      <c r="N80" s="30" t="str">
        <f>IF(J80&gt;0,"UNCLEARED",IF(J80=0,"CLEARED"))</f>
        <v>CLEARED</v>
      </c>
      <c r="O80" s="27"/>
    </row>
    <row r="81" spans="1:15" ht="14.4">
      <c r="A81" s="11">
        <v>80</v>
      </c>
      <c r="B81" s="11">
        <v>170055</v>
      </c>
      <c r="C81" s="20" t="s">
        <v>194</v>
      </c>
      <c r="D81" s="26">
        <v>42765</v>
      </c>
      <c r="E81" s="27" t="s">
        <v>51</v>
      </c>
      <c r="F81" s="20" t="s">
        <v>195</v>
      </c>
      <c r="G81" s="18">
        <v>42000000</v>
      </c>
      <c r="H81" s="18"/>
      <c r="I81" s="31">
        <v>37000000</v>
      </c>
      <c r="J81" s="18">
        <f>G81+H81-I81</f>
        <v>5000000</v>
      </c>
      <c r="K81" s="18"/>
      <c r="L81" s="18"/>
      <c r="M81" s="18">
        <f>I81-K81-L81</f>
        <v>37000000</v>
      </c>
      <c r="N81" s="30" t="str">
        <f>IF(J81&gt;0,"UNCLEARED",IF(J81=0,"CLEARED"))</f>
        <v>UNCLEARED</v>
      </c>
      <c r="O81" s="27"/>
    </row>
    <row r="82" spans="1:15" ht="14.4">
      <c r="A82" s="11">
        <v>81</v>
      </c>
      <c r="B82" s="11">
        <v>170058</v>
      </c>
      <c r="C82" s="20" t="s">
        <v>196</v>
      </c>
      <c r="D82" s="26">
        <v>42774</v>
      </c>
      <c r="E82" s="27" t="s">
        <v>51</v>
      </c>
      <c r="F82" s="20" t="s">
        <v>197</v>
      </c>
      <c r="G82" s="18">
        <v>4000000</v>
      </c>
      <c r="H82" s="18"/>
      <c r="I82" s="31">
        <v>4000000</v>
      </c>
      <c r="J82" s="18">
        <f>G82+H82-I82</f>
        <v>0</v>
      </c>
      <c r="K82" s="18"/>
      <c r="L82" s="18"/>
      <c r="M82" s="18">
        <f>I82-K82-L82</f>
        <v>4000000</v>
      </c>
      <c r="N82" s="30" t="str">
        <f>IF(J82&gt;0,"UNCLEARED",IF(J82=0,"CLEARED"))</f>
        <v>CLEARED</v>
      </c>
      <c r="O82" s="27"/>
    </row>
    <row r="83" spans="1:15" ht="14.4">
      <c r="A83" s="11">
        <v>82</v>
      </c>
      <c r="B83" s="11">
        <v>170060</v>
      </c>
      <c r="C83" s="20" t="s">
        <v>198</v>
      </c>
      <c r="D83" s="26">
        <v>42776</v>
      </c>
      <c r="E83" s="27" t="s">
        <v>51</v>
      </c>
      <c r="F83" s="20" t="s">
        <v>188</v>
      </c>
      <c r="G83" s="18">
        <v>4169000</v>
      </c>
      <c r="H83" s="18"/>
      <c r="I83" s="31">
        <v>4169000</v>
      </c>
      <c r="J83" s="18">
        <f>G83+H83-I83</f>
        <v>0</v>
      </c>
      <c r="K83" s="18"/>
      <c r="L83" s="18"/>
      <c r="M83" s="18">
        <f>I83-K83-L83</f>
        <v>4169000</v>
      </c>
      <c r="N83" s="30" t="str">
        <f>IF(J83&gt;0,"UNCLEARED",IF(J83=0,"CLEARED"))</f>
        <v>CLEARED</v>
      </c>
      <c r="O83" s="27"/>
    </row>
    <row r="84" spans="1:15" ht="14.4">
      <c r="A84" s="11">
        <v>83</v>
      </c>
      <c r="B84" s="11">
        <v>170061</v>
      </c>
      <c r="C84" s="20" t="s">
        <v>199</v>
      </c>
      <c r="D84" s="26">
        <v>42776</v>
      </c>
      <c r="E84" s="27" t="s">
        <v>46</v>
      </c>
      <c r="F84" s="20" t="s">
        <v>200</v>
      </c>
      <c r="G84" s="18">
        <v>3700000</v>
      </c>
      <c r="H84" s="18"/>
      <c r="I84" s="31">
        <v>3700000</v>
      </c>
      <c r="J84" s="18">
        <f>G84+H84-I84</f>
        <v>0</v>
      </c>
      <c r="K84" s="18"/>
      <c r="L84" s="18">
        <v>329500</v>
      </c>
      <c r="M84" s="18">
        <f>I84-K84-L84</f>
        <v>3370500</v>
      </c>
      <c r="N84" s="30" t="str">
        <f>IF(J84&gt;0,"UNCLEARED",IF(J84=0,"CLEARED"))</f>
        <v>CLEARED</v>
      </c>
      <c r="O84" s="27"/>
    </row>
    <row r="85" spans="1:15" ht="14.4">
      <c r="A85" s="11">
        <v>84</v>
      </c>
      <c r="B85" s="11">
        <v>170061</v>
      </c>
      <c r="C85" s="20" t="s">
        <v>199</v>
      </c>
      <c r="D85" s="26">
        <v>42895</v>
      </c>
      <c r="E85" s="27" t="s">
        <v>51</v>
      </c>
      <c r="F85" s="20" t="s">
        <v>201</v>
      </c>
      <c r="G85" s="18">
        <v>30000</v>
      </c>
      <c r="H85" s="18"/>
      <c r="I85" s="31">
        <v>30000</v>
      </c>
      <c r="J85" s="18">
        <f>G85+H85-I85</f>
        <v>0</v>
      </c>
      <c r="K85" s="18"/>
      <c r="L85" s="18"/>
      <c r="M85" s="18">
        <f>G85+H85-K85-L85</f>
        <v>30000</v>
      </c>
      <c r="N85" s="30" t="str">
        <f>IF(J85&gt;0,"UNCLEARED",IF(J85=0,"CLEARED"))</f>
        <v>CLEARED</v>
      </c>
      <c r="O85" s="27"/>
    </row>
    <row r="86" spans="1:15" ht="14.4">
      <c r="A86" s="11">
        <v>85</v>
      </c>
      <c r="B86" s="11">
        <v>170061</v>
      </c>
      <c r="C86" s="20" t="s">
        <v>199</v>
      </c>
      <c r="D86" s="26">
        <v>42895</v>
      </c>
      <c r="E86" s="27" t="s">
        <v>51</v>
      </c>
      <c r="F86" s="20" t="s">
        <v>202</v>
      </c>
      <c r="G86" s="18">
        <v>90000</v>
      </c>
      <c r="H86" s="18"/>
      <c r="I86" s="31">
        <v>90000</v>
      </c>
      <c r="J86" s="18">
        <f>G86+H86-I86</f>
        <v>0</v>
      </c>
      <c r="K86" s="18"/>
      <c r="L86" s="18"/>
      <c r="M86" s="18">
        <f>G86+H86-K86-L86</f>
        <v>90000</v>
      </c>
      <c r="N86" s="30" t="str">
        <f>IF(J86&gt;0,"UNCLEARED",IF(J86=0,"CLEARED"))</f>
        <v>CLEARED</v>
      </c>
      <c r="O86" s="27"/>
    </row>
    <row r="87" spans="1:15" ht="14.4">
      <c r="A87" s="11">
        <v>86</v>
      </c>
      <c r="B87" s="11">
        <v>170061</v>
      </c>
      <c r="C87" s="20" t="s">
        <v>199</v>
      </c>
      <c r="D87" s="26">
        <v>42907</v>
      </c>
      <c r="E87" s="27" t="s">
        <v>51</v>
      </c>
      <c r="F87" s="20" t="s">
        <v>203</v>
      </c>
      <c r="G87" s="18">
        <v>570000</v>
      </c>
      <c r="H87" s="18"/>
      <c r="I87" s="31">
        <v>570000</v>
      </c>
      <c r="J87" s="18">
        <f>G87+H87-I87</f>
        <v>0</v>
      </c>
      <c r="K87" s="18"/>
      <c r="L87" s="18"/>
      <c r="M87" s="18">
        <f>G87+H87-K87-L87</f>
        <v>570000</v>
      </c>
      <c r="N87" s="30" t="str">
        <f>IF(J87&gt;0,"UNCLEARED",IF(J87=0,"CLEARED"))</f>
        <v>CLEARED</v>
      </c>
      <c r="O87" s="27"/>
    </row>
    <row r="88" spans="1:15" ht="14.4">
      <c r="A88" s="11">
        <v>87</v>
      </c>
      <c r="B88" s="11">
        <v>170062</v>
      </c>
      <c r="C88" s="20" t="s">
        <v>204</v>
      </c>
      <c r="D88" s="26">
        <v>42831</v>
      </c>
      <c r="E88" s="27" t="s">
        <v>51</v>
      </c>
      <c r="F88" s="20" t="s">
        <v>205</v>
      </c>
      <c r="G88" s="18">
        <v>650000</v>
      </c>
      <c r="H88" s="18"/>
      <c r="I88" s="31">
        <v>650000</v>
      </c>
      <c r="J88" s="18">
        <f>G88+H88-I88</f>
        <v>0</v>
      </c>
      <c r="K88" s="18"/>
      <c r="L88" s="18"/>
      <c r="M88" s="18">
        <f>G88+H88-K88-L88</f>
        <v>650000</v>
      </c>
      <c r="N88" s="30" t="str">
        <f>IF(J88&gt;0,"UNCLEARED",IF(J88=0,"CLEARED"))</f>
        <v>CLEARED</v>
      </c>
      <c r="O88" s="27"/>
    </row>
    <row r="89" spans="1:15" ht="14.4">
      <c r="A89" s="11">
        <v>88</v>
      </c>
      <c r="B89" s="11">
        <v>170062</v>
      </c>
      <c r="C89" s="20" t="s">
        <v>206</v>
      </c>
      <c r="D89" s="26">
        <v>42780</v>
      </c>
      <c r="E89" s="27" t="s">
        <v>46</v>
      </c>
      <c r="F89" s="20" t="s">
        <v>207</v>
      </c>
      <c r="G89" s="18">
        <v>1900000</v>
      </c>
      <c r="H89" s="18"/>
      <c r="I89" s="31">
        <v>1900000</v>
      </c>
      <c r="J89" s="18">
        <f>G89+H89-I89</f>
        <v>0</v>
      </c>
      <c r="K89" s="18"/>
      <c r="L89" s="18">
        <v>150000</v>
      </c>
      <c r="M89" s="18">
        <f>I89-K89-L89</f>
        <v>1750000</v>
      </c>
      <c r="N89" s="30" t="str">
        <f>IF(J89&gt;0,"UNCLEARED",IF(J89=0,"CLEARED"))</f>
        <v>CLEARED</v>
      </c>
      <c r="O89" s="27"/>
    </row>
    <row r="90" spans="1:15" ht="14.4">
      <c r="A90" s="11">
        <v>89</v>
      </c>
      <c r="B90" s="11">
        <v>170062</v>
      </c>
      <c r="C90" s="20" t="s">
        <v>206</v>
      </c>
      <c r="D90" s="26">
        <v>42782</v>
      </c>
      <c r="E90" s="27" t="s">
        <v>51</v>
      </c>
      <c r="F90" s="20" t="s">
        <v>208</v>
      </c>
      <c r="G90" s="18">
        <v>1250000</v>
      </c>
      <c r="H90" s="18"/>
      <c r="I90" s="31">
        <v>1250000</v>
      </c>
      <c r="J90" s="18">
        <f>G90+H90-I90</f>
        <v>0</v>
      </c>
      <c r="K90" s="18"/>
      <c r="L90" s="18">
        <v>200000</v>
      </c>
      <c r="M90" s="18">
        <f>I90-K90-L90</f>
        <v>1050000</v>
      </c>
      <c r="N90" s="30" t="str">
        <f>IF(J90&gt;0,"UNCLEARED",IF(J90=0,"CLEARED"))</f>
        <v>CLEARED</v>
      </c>
      <c r="O90" s="27"/>
    </row>
    <row r="91" spans="1:15" ht="14.4">
      <c r="A91" s="11">
        <v>90</v>
      </c>
      <c r="B91" s="11">
        <v>170062</v>
      </c>
      <c r="C91" s="20" t="s">
        <v>206</v>
      </c>
      <c r="D91" s="26">
        <v>42804</v>
      </c>
      <c r="E91" s="27" t="s">
        <v>46</v>
      </c>
      <c r="F91" s="20" t="s">
        <v>209</v>
      </c>
      <c r="G91" s="18">
        <v>800000</v>
      </c>
      <c r="H91" s="18"/>
      <c r="I91" s="31">
        <v>800000</v>
      </c>
      <c r="J91" s="18">
        <f>G91+H91-I91</f>
        <v>0</v>
      </c>
      <c r="K91" s="18"/>
      <c r="L91" s="18"/>
      <c r="M91" s="18">
        <f>G91+H91-K91-L91</f>
        <v>800000</v>
      </c>
      <c r="N91" s="30" t="str">
        <f>IF(J91&gt;0,"UNCLEARED",IF(J91=0,"CLEARED"))</f>
        <v>CLEARED</v>
      </c>
      <c r="O91" s="27"/>
    </row>
    <row r="92" spans="1:15" ht="14.4">
      <c r="A92" s="11">
        <v>91</v>
      </c>
      <c r="B92" s="11">
        <v>170062</v>
      </c>
      <c r="C92" s="20" t="s">
        <v>206</v>
      </c>
      <c r="D92" s="26">
        <v>42814</v>
      </c>
      <c r="E92" s="27" t="s">
        <v>54</v>
      </c>
      <c r="F92" s="20" t="s">
        <v>210</v>
      </c>
      <c r="G92" s="18">
        <v>4000000</v>
      </c>
      <c r="H92" s="18"/>
      <c r="I92" s="31">
        <v>4000000</v>
      </c>
      <c r="J92" s="18">
        <f>G92+H92-I92</f>
        <v>0</v>
      </c>
      <c r="K92" s="18"/>
      <c r="L92" s="18">
        <v>0</v>
      </c>
      <c r="M92" s="18">
        <f>G92+H92-K92-L92</f>
        <v>4000000</v>
      </c>
      <c r="N92" s="30" t="str">
        <f>IF(J92&gt;0,"UNCLEARED",IF(J92=0,"CLEARED"))</f>
        <v>CLEARED</v>
      </c>
      <c r="O92" s="27"/>
    </row>
    <row r="93" spans="1:15" ht="14.4">
      <c r="A93" s="11">
        <v>92</v>
      </c>
      <c r="B93" s="11">
        <v>170062</v>
      </c>
      <c r="C93" s="20" t="s">
        <v>206</v>
      </c>
      <c r="D93" s="26">
        <v>42845</v>
      </c>
      <c r="E93" s="27" t="s">
        <v>54</v>
      </c>
      <c r="F93" s="20" t="s">
        <v>210</v>
      </c>
      <c r="G93" s="18">
        <v>4000000</v>
      </c>
      <c r="H93" s="18"/>
      <c r="I93" s="31">
        <v>4000000</v>
      </c>
      <c r="J93" s="18">
        <f>G93+H93-I93</f>
        <v>0</v>
      </c>
      <c r="K93" s="18"/>
      <c r="L93" s="18"/>
      <c r="M93" s="18">
        <f>G93+H93-K93-L93</f>
        <v>4000000</v>
      </c>
      <c r="N93" s="30" t="str">
        <f>IF(J93&gt;0,"UNCLEARED",IF(J93=0,"CLEARED"))</f>
        <v>CLEARED</v>
      </c>
      <c r="O93" s="27"/>
    </row>
    <row r="94" spans="1:15" ht="14.4">
      <c r="A94" s="11">
        <v>93</v>
      </c>
      <c r="B94" s="11">
        <v>170062</v>
      </c>
      <c r="C94" s="20" t="s">
        <v>206</v>
      </c>
      <c r="D94" s="26">
        <v>42875</v>
      </c>
      <c r="E94" s="27" t="s">
        <v>54</v>
      </c>
      <c r="F94" s="20" t="s">
        <v>210</v>
      </c>
      <c r="G94" s="18">
        <v>4000000</v>
      </c>
      <c r="H94" s="18"/>
      <c r="I94" s="31">
        <v>4000000</v>
      </c>
      <c r="J94" s="18">
        <f>G94+H94-I94</f>
        <v>0</v>
      </c>
      <c r="K94" s="18"/>
      <c r="L94" s="18"/>
      <c r="M94" s="18">
        <f>G94+H94-K94-L94</f>
        <v>4000000</v>
      </c>
      <c r="N94" s="30" t="str">
        <f>IF(J94&gt;0,"UNCLEARED",IF(J94=0,"CLEARED"))</f>
        <v>CLEARED</v>
      </c>
      <c r="O94" s="27"/>
    </row>
    <row r="95" spans="1:15" ht="14.4">
      <c r="A95" s="11">
        <v>94</v>
      </c>
      <c r="B95" s="11">
        <v>170064</v>
      </c>
      <c r="C95" s="20" t="s">
        <v>211</v>
      </c>
      <c r="D95" s="26">
        <v>42786</v>
      </c>
      <c r="E95" s="27" t="s">
        <v>51</v>
      </c>
      <c r="F95" s="20" t="s">
        <v>212</v>
      </c>
      <c r="G95" s="18">
        <v>55000000</v>
      </c>
      <c r="H95" s="18"/>
      <c r="I95" s="31">
        <v>55000000</v>
      </c>
      <c r="J95" s="18">
        <f>G95+H95-I95</f>
        <v>0</v>
      </c>
      <c r="K95" s="18"/>
      <c r="L95" s="18">
        <v>9900000</v>
      </c>
      <c r="M95" s="18">
        <f>I95-K95-L95</f>
        <v>45100000</v>
      </c>
      <c r="N95" s="30" t="str">
        <f>IF(J95&gt;0,"UNCLEARED",IF(J95=0,"CLEARED"))</f>
        <v>CLEARED</v>
      </c>
      <c r="O95" s="27"/>
    </row>
    <row r="96" spans="1:15" ht="14.4">
      <c r="A96" s="11">
        <v>95</v>
      </c>
      <c r="B96" s="11">
        <v>170065</v>
      </c>
      <c r="C96" s="20" t="s">
        <v>213</v>
      </c>
      <c r="D96" s="26">
        <v>42788</v>
      </c>
      <c r="E96" s="27" t="s">
        <v>54</v>
      </c>
      <c r="F96" s="20" t="s">
        <v>214</v>
      </c>
      <c r="G96" s="18">
        <v>5000000</v>
      </c>
      <c r="H96" s="18">
        <f>G96*10%</f>
        <v>500000</v>
      </c>
      <c r="I96" s="31">
        <f>G96+H96</f>
        <v>5500000</v>
      </c>
      <c r="J96" s="18">
        <f>G96+H96-I96</f>
        <v>0</v>
      </c>
      <c r="K96" s="18">
        <f>G96*2%</f>
        <v>100000</v>
      </c>
      <c r="L96" s="18">
        <v>2724000</v>
      </c>
      <c r="M96" s="18">
        <f>G96+H96-K96-L96</f>
        <v>2676000</v>
      </c>
      <c r="N96" s="30" t="str">
        <f>IF(J96&gt;0,"UNCLEARED",IF(J96=0,"CLEARED"))</f>
        <v>CLEARED</v>
      </c>
      <c r="O96" s="27"/>
    </row>
    <row r="97" spans="1:15" ht="14.4">
      <c r="A97" s="11">
        <v>96</v>
      </c>
      <c r="B97" s="11">
        <v>170065</v>
      </c>
      <c r="C97" s="20" t="s">
        <v>213</v>
      </c>
      <c r="D97" s="26">
        <v>42788</v>
      </c>
      <c r="E97" s="27" t="s">
        <v>54</v>
      </c>
      <c r="F97" s="20" t="s">
        <v>215</v>
      </c>
      <c r="G97" s="18">
        <v>5000000</v>
      </c>
      <c r="H97" s="18">
        <f>G97*10%</f>
        <v>500000</v>
      </c>
      <c r="I97" s="31">
        <f>G97+H97</f>
        <v>5500000</v>
      </c>
      <c r="J97" s="18">
        <f>G97+H97-I97</f>
        <v>0</v>
      </c>
      <c r="K97" s="18">
        <f>G97*2%</f>
        <v>100000</v>
      </c>
      <c r="L97" s="18">
        <v>2500000</v>
      </c>
      <c r="M97" s="18">
        <f>G97+H97-K97-L97</f>
        <v>2900000</v>
      </c>
      <c r="N97" s="30" t="str">
        <f>IF(J97&gt;0,"UNCLEARED",IF(J97=0,"CLEARED"))</f>
        <v>CLEARED</v>
      </c>
      <c r="O97" s="27"/>
    </row>
    <row r="98" spans="1:15" ht="14.4">
      <c r="A98" s="11">
        <v>97</v>
      </c>
      <c r="B98" s="11">
        <v>170065</v>
      </c>
      <c r="C98" s="20" t="s">
        <v>213</v>
      </c>
      <c r="D98" s="26">
        <v>42788</v>
      </c>
      <c r="E98" s="27" t="s">
        <v>54</v>
      </c>
      <c r="F98" s="20" t="s">
        <v>216</v>
      </c>
      <c r="G98" s="18">
        <v>5000000</v>
      </c>
      <c r="H98" s="18">
        <f>G98*10%</f>
        <v>500000</v>
      </c>
      <c r="I98" s="31">
        <f>G98+H98</f>
        <v>5500000</v>
      </c>
      <c r="J98" s="18">
        <f>G98+H98-I98</f>
        <v>0</v>
      </c>
      <c r="K98" s="18">
        <f>G98*2%</f>
        <v>100000</v>
      </c>
      <c r="L98" s="18">
        <v>1600000</v>
      </c>
      <c r="M98" s="18">
        <f>G98+H98-K98-L98</f>
        <v>3800000</v>
      </c>
      <c r="N98" s="30" t="str">
        <f>IF(J98&gt;0,"UNCLEARED",IF(J98=0,"CLEARED"))</f>
        <v>CLEARED</v>
      </c>
      <c r="O98" s="27"/>
    </row>
    <row r="99" spans="1:15" ht="14.4">
      <c r="A99" s="11">
        <v>98</v>
      </c>
      <c r="B99" s="11">
        <v>170065</v>
      </c>
      <c r="C99" s="20" t="s">
        <v>213</v>
      </c>
      <c r="D99" s="26">
        <v>42788</v>
      </c>
      <c r="E99" s="27" t="s">
        <v>54</v>
      </c>
      <c r="F99" s="20" t="s">
        <v>217</v>
      </c>
      <c r="G99" s="18">
        <v>5000000</v>
      </c>
      <c r="H99" s="18">
        <f>G99*10%</f>
        <v>500000</v>
      </c>
      <c r="I99" s="31">
        <f>G99+H99</f>
        <v>5500000</v>
      </c>
      <c r="J99" s="18">
        <f>G99+H99-I99</f>
        <v>0</v>
      </c>
      <c r="K99" s="18">
        <f>G99*2%</f>
        <v>100000</v>
      </c>
      <c r="L99" s="18">
        <v>1000000</v>
      </c>
      <c r="M99" s="18">
        <f>G99+H99-K99-L99</f>
        <v>4400000</v>
      </c>
      <c r="N99" s="30" t="str">
        <f>IF(J99&gt;0,"UNCLEARED",IF(J99=0,"CLEARED"))</f>
        <v>CLEARED</v>
      </c>
      <c r="O99" s="27"/>
    </row>
    <row r="100" spans="1:15" ht="14.4">
      <c r="A100" s="11">
        <v>99</v>
      </c>
      <c r="B100" s="11">
        <v>170065</v>
      </c>
      <c r="C100" s="20" t="s">
        <v>213</v>
      </c>
      <c r="D100" s="26">
        <v>42788</v>
      </c>
      <c r="E100" s="27" t="s">
        <v>54</v>
      </c>
      <c r="F100" s="20" t="s">
        <v>218</v>
      </c>
      <c r="G100" s="18">
        <v>5000000</v>
      </c>
      <c r="H100" s="18">
        <f>G100*10%</f>
        <v>500000</v>
      </c>
      <c r="I100" s="31">
        <f>G100+H100</f>
        <v>5500000</v>
      </c>
      <c r="J100" s="18">
        <f>G100+H100-I100</f>
        <v>0</v>
      </c>
      <c r="K100" s="18">
        <f>G100*2%</f>
        <v>100000</v>
      </c>
      <c r="L100" s="18">
        <v>1000000</v>
      </c>
      <c r="M100" s="18">
        <f>G100+H100-K100-L100</f>
        <v>4400000</v>
      </c>
      <c r="N100" s="30" t="str">
        <f>IF(J100&gt;0,"UNCLEARED",IF(J100=0,"CLEARED"))</f>
        <v>CLEARED</v>
      </c>
      <c r="O100" s="27"/>
    </row>
    <row r="101" spans="1:15" ht="14.4">
      <c r="A101" s="11">
        <v>100</v>
      </c>
      <c r="B101" s="11">
        <v>170065</v>
      </c>
      <c r="C101" s="20" t="s">
        <v>213</v>
      </c>
      <c r="D101" s="26">
        <v>42788</v>
      </c>
      <c r="E101" s="27" t="s">
        <v>54</v>
      </c>
      <c r="F101" s="20" t="s">
        <v>219</v>
      </c>
      <c r="G101" s="18">
        <v>5000000</v>
      </c>
      <c r="H101" s="18">
        <f>G101*10%</f>
        <v>500000</v>
      </c>
      <c r="I101" s="31">
        <f>G101+H101</f>
        <v>5500000</v>
      </c>
      <c r="J101" s="18">
        <f>G101+H101-I101</f>
        <v>0</v>
      </c>
      <c r="K101" s="18">
        <f>G101*2%</f>
        <v>100000</v>
      </c>
      <c r="L101" s="18">
        <v>1000000</v>
      </c>
      <c r="M101" s="18">
        <f>G101+H101-K101-L101</f>
        <v>4400000</v>
      </c>
      <c r="N101" s="30" t="str">
        <f>IF(J101&gt;0,"UNCLEARED",IF(J101=0,"CLEARED"))</f>
        <v>CLEARED</v>
      </c>
      <c r="O101" s="27"/>
    </row>
    <row r="102" spans="1:15" ht="14.4">
      <c r="A102" s="11">
        <v>101</v>
      </c>
      <c r="B102" s="11">
        <v>170065</v>
      </c>
      <c r="C102" s="20" t="s">
        <v>213</v>
      </c>
      <c r="D102" s="26">
        <v>42807</v>
      </c>
      <c r="E102" s="27" t="s">
        <v>54</v>
      </c>
      <c r="F102" s="20" t="s">
        <v>220</v>
      </c>
      <c r="G102" s="18">
        <v>5000000</v>
      </c>
      <c r="H102" s="18">
        <f>G102*10%</f>
        <v>500000</v>
      </c>
      <c r="I102" s="31">
        <v>5500000</v>
      </c>
      <c r="J102" s="18">
        <f>G102+H102-I102</f>
        <v>0</v>
      </c>
      <c r="K102" s="18">
        <f>G102*2%</f>
        <v>100000</v>
      </c>
      <c r="L102" s="18">
        <v>1000000</v>
      </c>
      <c r="M102" s="18">
        <f>G102+H102-K102-L102</f>
        <v>4400000</v>
      </c>
      <c r="N102" s="30" t="str">
        <f>IF(J102&gt;0,"UNCLEARED",IF(J102=0,"CLEARED"))</f>
        <v>CLEARED</v>
      </c>
      <c r="O102" s="27"/>
    </row>
    <row r="103" spans="1:15" ht="14.4">
      <c r="A103" s="11">
        <v>102</v>
      </c>
      <c r="B103" s="11">
        <v>170065</v>
      </c>
      <c r="C103" s="20" t="s">
        <v>213</v>
      </c>
      <c r="D103" s="26">
        <v>42816</v>
      </c>
      <c r="E103" s="27" t="s">
        <v>54</v>
      </c>
      <c r="F103" s="20" t="s">
        <v>221</v>
      </c>
      <c r="G103" s="18">
        <v>5000000</v>
      </c>
      <c r="H103" s="18">
        <f>G103*10%</f>
        <v>500000</v>
      </c>
      <c r="I103" s="31">
        <v>5500000</v>
      </c>
      <c r="J103" s="18">
        <f>G103+H103-I103</f>
        <v>0</v>
      </c>
      <c r="K103" s="18">
        <f>G103*2%</f>
        <v>100000</v>
      </c>
      <c r="L103" s="18">
        <v>1000000</v>
      </c>
      <c r="M103" s="18">
        <f>G103+H103-K103-L103</f>
        <v>4400000</v>
      </c>
      <c r="N103" s="30" t="str">
        <f>IF(J103&gt;0,"UNCLEARED",IF(J103=0,"CLEARED"))</f>
        <v>CLEARED</v>
      </c>
      <c r="O103" s="27"/>
    </row>
    <row r="104" spans="1:15" ht="14.4">
      <c r="A104" s="11">
        <v>103</v>
      </c>
      <c r="B104" s="11">
        <v>170065</v>
      </c>
      <c r="C104" s="20" t="s">
        <v>213</v>
      </c>
      <c r="D104" s="26">
        <v>42816</v>
      </c>
      <c r="E104" s="27" t="s">
        <v>54</v>
      </c>
      <c r="F104" s="20" t="s">
        <v>221</v>
      </c>
      <c r="G104" s="18">
        <v>5000000</v>
      </c>
      <c r="H104" s="18">
        <f>G104*10%</f>
        <v>500000</v>
      </c>
      <c r="I104" s="31">
        <v>5500000</v>
      </c>
      <c r="J104" s="18">
        <f>G104+H104-I104</f>
        <v>0</v>
      </c>
      <c r="K104" s="18">
        <f>G104*2%</f>
        <v>100000</v>
      </c>
      <c r="L104" s="18">
        <v>1000000</v>
      </c>
      <c r="M104" s="18">
        <f>G104+H104-K104-L104</f>
        <v>4400000</v>
      </c>
      <c r="N104" s="30" t="str">
        <f>IF(J104&gt;0,"UNCLEARED",IF(J104=0,"CLEARED"))</f>
        <v>CLEARED</v>
      </c>
      <c r="O104" s="27"/>
    </row>
    <row r="105" spans="1:15" ht="14.4">
      <c r="A105" s="11">
        <v>104</v>
      </c>
      <c r="B105" s="11">
        <v>170065</v>
      </c>
      <c r="C105" s="20" t="s">
        <v>213</v>
      </c>
      <c r="D105" s="26">
        <v>42838</v>
      </c>
      <c r="E105" s="27" t="s">
        <v>54</v>
      </c>
      <c r="F105" s="20" t="s">
        <v>220</v>
      </c>
      <c r="G105" s="18">
        <v>5000000</v>
      </c>
      <c r="H105" s="18">
        <f>G105*10%</f>
        <v>500000</v>
      </c>
      <c r="I105" s="31">
        <v>5500000</v>
      </c>
      <c r="J105" s="18">
        <f>G105+H105-I105</f>
        <v>0</v>
      </c>
      <c r="K105" s="18">
        <f>G105*2%</f>
        <v>100000</v>
      </c>
      <c r="L105" s="18">
        <v>1000000</v>
      </c>
      <c r="M105" s="18">
        <f>G105+H105-K105-L105</f>
        <v>4400000</v>
      </c>
      <c r="N105" s="30" t="str">
        <f>IF(J105&gt;0,"UNCLEARED",IF(J105=0,"CLEARED"))</f>
        <v>CLEARED</v>
      </c>
      <c r="O105" s="27"/>
    </row>
    <row r="106" spans="1:15" ht="14.4">
      <c r="A106" s="11">
        <v>105</v>
      </c>
      <c r="B106" s="11">
        <v>170065</v>
      </c>
      <c r="C106" s="20" t="s">
        <v>213</v>
      </c>
      <c r="D106" s="26">
        <v>42847</v>
      </c>
      <c r="E106" s="27" t="s">
        <v>54</v>
      </c>
      <c r="F106" s="20" t="s">
        <v>221</v>
      </c>
      <c r="G106" s="18">
        <v>5000000</v>
      </c>
      <c r="H106" s="18">
        <f>G106*10%</f>
        <v>500000</v>
      </c>
      <c r="I106" s="31">
        <v>5500000</v>
      </c>
      <c r="J106" s="18">
        <f>G106+H106-I106</f>
        <v>0</v>
      </c>
      <c r="K106" s="18">
        <f>G106*2%</f>
        <v>100000</v>
      </c>
      <c r="L106" s="18">
        <v>1000000</v>
      </c>
      <c r="M106" s="18">
        <f>G106+H106-K106-L106</f>
        <v>4400000</v>
      </c>
      <c r="N106" s="30" t="str">
        <f>IF(J106&gt;0,"UNCLEARED",IF(J106=0,"CLEARED"))</f>
        <v>CLEARED</v>
      </c>
      <c r="O106" s="27"/>
    </row>
    <row r="107" spans="1:15" ht="14.4">
      <c r="A107" s="11">
        <v>106</v>
      </c>
      <c r="B107" s="11">
        <v>170065</v>
      </c>
      <c r="C107" s="20" t="s">
        <v>213</v>
      </c>
      <c r="D107" s="26">
        <v>43038</v>
      </c>
      <c r="E107" s="27" t="s">
        <v>222</v>
      </c>
      <c r="F107" s="20" t="s">
        <v>223</v>
      </c>
      <c r="G107" s="28">
        <v>5000000</v>
      </c>
      <c r="H107" s="18">
        <f>G107*10%</f>
        <v>500000</v>
      </c>
      <c r="I107" s="44">
        <v>5500000</v>
      </c>
      <c r="J107" s="18">
        <f>G107+H107-I107</f>
        <v>0</v>
      </c>
      <c r="K107" s="18">
        <v>100000</v>
      </c>
      <c r="L107" s="18">
        <v>1300000</v>
      </c>
      <c r="M107" s="18">
        <f>I107-K107-L107</f>
        <v>4100000</v>
      </c>
      <c r="N107" s="30" t="str">
        <f>IF(J107&gt;0,"UNCLEARED",IF(J107=0,"CLEARED"))</f>
        <v>CLEARED</v>
      </c>
      <c r="O107" s="27"/>
    </row>
    <row r="108" spans="1:15" ht="14.4">
      <c r="A108" s="11">
        <v>107</v>
      </c>
      <c r="B108" s="11">
        <v>170072</v>
      </c>
      <c r="C108" s="20" t="s">
        <v>224</v>
      </c>
      <c r="D108" s="26">
        <v>42797</v>
      </c>
      <c r="E108" s="27" t="s">
        <v>51</v>
      </c>
      <c r="F108" s="20" t="s">
        <v>225</v>
      </c>
      <c r="G108" s="18">
        <v>1500000</v>
      </c>
      <c r="H108" s="18"/>
      <c r="I108" s="31">
        <v>1500000</v>
      </c>
      <c r="J108" s="18">
        <f>G108+H108-I108</f>
        <v>0</v>
      </c>
      <c r="K108" s="18"/>
      <c r="L108" s="18"/>
      <c r="M108" s="18">
        <f>G108+H108-K108-L108</f>
        <v>1500000</v>
      </c>
      <c r="N108" s="30" t="str">
        <f>IF(J108&gt;0,"UNCLEARED",IF(J108=0,"CLEARED"))</f>
        <v>CLEARED</v>
      </c>
      <c r="O108" s="27"/>
    </row>
    <row r="109" spans="1:15" ht="14.4">
      <c r="A109" s="11">
        <v>108</v>
      </c>
      <c r="B109" s="11">
        <v>170072</v>
      </c>
      <c r="C109" s="20" t="s">
        <v>224</v>
      </c>
      <c r="D109" s="26">
        <v>42797</v>
      </c>
      <c r="E109" s="27" t="s">
        <v>46</v>
      </c>
      <c r="F109" s="20" t="s">
        <v>226</v>
      </c>
      <c r="G109" s="18">
        <v>2000000</v>
      </c>
      <c r="H109" s="18"/>
      <c r="I109" s="31">
        <v>2000000</v>
      </c>
      <c r="J109" s="18">
        <f>G109+H109-I109</f>
        <v>0</v>
      </c>
      <c r="K109" s="18"/>
      <c r="L109" s="18">
        <v>200000</v>
      </c>
      <c r="M109" s="18">
        <f>G109+H109-K109-L109</f>
        <v>1800000</v>
      </c>
      <c r="N109" s="30" t="str">
        <f>IF(J109&gt;0,"UNCLEARED",IF(J109=0,"CLEARED"))</f>
        <v>CLEARED</v>
      </c>
      <c r="O109" s="27"/>
    </row>
    <row r="110" spans="1:15" ht="14.4">
      <c r="A110" s="11">
        <v>109</v>
      </c>
      <c r="B110" s="11">
        <v>170074</v>
      </c>
      <c r="C110" s="20" t="s">
        <v>227</v>
      </c>
      <c r="D110" s="26">
        <v>42801</v>
      </c>
      <c r="E110" s="27" t="s">
        <v>54</v>
      </c>
      <c r="F110" s="20" t="s">
        <v>228</v>
      </c>
      <c r="G110" s="18">
        <v>1200000</v>
      </c>
      <c r="H110" s="18"/>
      <c r="I110" s="31">
        <v>1200000</v>
      </c>
      <c r="J110" s="18">
        <f>G110+H110-I110</f>
        <v>0</v>
      </c>
      <c r="K110" s="18"/>
      <c r="L110" s="18">
        <v>350000</v>
      </c>
      <c r="M110" s="18">
        <f>G110+H110-K110-L110</f>
        <v>850000</v>
      </c>
      <c r="N110" s="30" t="str">
        <f>IF(J110&gt;0,"UNCLEARED",IF(J110=0,"CLEARED"))</f>
        <v>CLEARED</v>
      </c>
      <c r="O110" s="27"/>
    </row>
    <row r="111" spans="1:15" ht="14.4">
      <c r="A111" s="11">
        <v>110</v>
      </c>
      <c r="B111" s="11">
        <v>170077</v>
      </c>
      <c r="C111" s="20" t="s">
        <v>229</v>
      </c>
      <c r="D111" s="26">
        <v>42804</v>
      </c>
      <c r="E111" s="27" t="s">
        <v>54</v>
      </c>
      <c r="F111" s="20" t="s">
        <v>230</v>
      </c>
      <c r="G111" s="18">
        <v>1500000</v>
      </c>
      <c r="H111" s="18"/>
      <c r="I111" s="31">
        <v>1500000</v>
      </c>
      <c r="J111" s="18">
        <f>G111+H111-I111</f>
        <v>0</v>
      </c>
      <c r="K111" s="18"/>
      <c r="L111" s="18">
        <v>100000</v>
      </c>
      <c r="M111" s="18">
        <f>G111+H111-K111-L111</f>
        <v>1400000</v>
      </c>
      <c r="N111" s="30" t="str">
        <f>IF(J111&gt;0,"UNCLEARED",IF(J111=0,"CLEARED"))</f>
        <v>CLEARED</v>
      </c>
      <c r="O111" s="27"/>
    </row>
    <row r="112" spans="1:15" ht="14.4">
      <c r="A112" s="11">
        <v>111</v>
      </c>
      <c r="B112" s="11">
        <v>170078</v>
      </c>
      <c r="C112" s="20" t="s">
        <v>231</v>
      </c>
      <c r="D112" s="26">
        <v>42807</v>
      </c>
      <c r="E112" s="27" t="s">
        <v>46</v>
      </c>
      <c r="F112" s="20" t="s">
        <v>232</v>
      </c>
      <c r="G112" s="18">
        <v>1000000</v>
      </c>
      <c r="H112" s="18"/>
      <c r="I112" s="31">
        <v>1000000</v>
      </c>
      <c r="J112" s="18">
        <f>G112+H112-I112</f>
        <v>0</v>
      </c>
      <c r="K112" s="18"/>
      <c r="L112" s="18">
        <v>150000</v>
      </c>
      <c r="M112" s="18">
        <f>G112+H112-K112-L112</f>
        <v>850000</v>
      </c>
      <c r="N112" s="30" t="str">
        <f>IF(J112&gt;0,"UNCLEARED",IF(J112=0,"CLEARED"))</f>
        <v>CLEARED</v>
      </c>
      <c r="O112" s="27"/>
    </row>
    <row r="113" spans="1:15" ht="14.4">
      <c r="A113" s="11">
        <v>112</v>
      </c>
      <c r="B113" s="11">
        <v>170080</v>
      </c>
      <c r="C113" s="20" t="s">
        <v>233</v>
      </c>
      <c r="D113" s="26">
        <v>42807</v>
      </c>
      <c r="E113" s="27" t="s">
        <v>54</v>
      </c>
      <c r="F113" s="20" t="s">
        <v>228</v>
      </c>
      <c r="G113" s="18">
        <v>5500000</v>
      </c>
      <c r="H113" s="18"/>
      <c r="I113" s="31">
        <v>5500000</v>
      </c>
      <c r="J113" s="18">
        <f>G113+H113-I113</f>
        <v>0</v>
      </c>
      <c r="K113" s="18"/>
      <c r="L113" s="18">
        <v>150000</v>
      </c>
      <c r="M113" s="18">
        <f>G113+H113-K113-L113</f>
        <v>5350000</v>
      </c>
      <c r="N113" s="30" t="str">
        <f>IF(J113&gt;0,"UNCLEARED",IF(J113=0,"CLEARED"))</f>
        <v>CLEARED</v>
      </c>
      <c r="O113" s="27"/>
    </row>
    <row r="114" spans="1:15" ht="14.4">
      <c r="A114" s="11">
        <v>113</v>
      </c>
      <c r="B114" s="11">
        <v>170081</v>
      </c>
      <c r="C114" s="20" t="s">
        <v>234</v>
      </c>
      <c r="D114" s="26">
        <v>42811</v>
      </c>
      <c r="E114" s="27" t="s">
        <v>46</v>
      </c>
      <c r="F114" s="20" t="s">
        <v>235</v>
      </c>
      <c r="G114" s="18">
        <v>3400000</v>
      </c>
      <c r="H114" s="18"/>
      <c r="I114" s="31">
        <v>3400000</v>
      </c>
      <c r="J114" s="18">
        <f>G114+H114-I114</f>
        <v>0</v>
      </c>
      <c r="K114" s="18"/>
      <c r="L114" s="18">
        <v>200000</v>
      </c>
      <c r="M114" s="18">
        <f>G114+H114-K114-L114</f>
        <v>3200000</v>
      </c>
      <c r="N114" s="30" t="str">
        <f>IF(J114&gt;0,"UNCLEARED",IF(J114=0,"CLEARED"))</f>
        <v>CLEARED</v>
      </c>
      <c r="O114" s="27"/>
    </row>
    <row r="115" spans="1:15" ht="14.4">
      <c r="A115" s="11">
        <v>114</v>
      </c>
      <c r="B115" s="11">
        <v>170086</v>
      </c>
      <c r="C115" s="20" t="s">
        <v>236</v>
      </c>
      <c r="D115" s="26">
        <v>42819</v>
      </c>
      <c r="E115" s="27" t="s">
        <v>51</v>
      </c>
      <c r="F115" s="20" t="s">
        <v>237</v>
      </c>
      <c r="G115" s="18">
        <v>2000000</v>
      </c>
      <c r="H115" s="18"/>
      <c r="I115" s="31">
        <v>2000000</v>
      </c>
      <c r="J115" s="18">
        <f>G115+H115-I115</f>
        <v>0</v>
      </c>
      <c r="K115" s="18"/>
      <c r="L115" s="18">
        <v>250000</v>
      </c>
      <c r="M115" s="18">
        <f>G115+H115-K115-L115</f>
        <v>1750000</v>
      </c>
      <c r="N115" s="30" t="str">
        <f>IF(J115&gt;0,"UNCLEARED",IF(J115=0,"CLEARED"))</f>
        <v>CLEARED</v>
      </c>
      <c r="O115" s="27"/>
    </row>
    <row r="116" spans="1:15" ht="14.4">
      <c r="A116" s="11">
        <v>115</v>
      </c>
      <c r="B116" s="11">
        <v>170087</v>
      </c>
      <c r="C116" s="20" t="s">
        <v>238</v>
      </c>
      <c r="D116" s="26">
        <v>42819</v>
      </c>
      <c r="E116" s="27" t="s">
        <v>46</v>
      </c>
      <c r="F116" s="20" t="s">
        <v>239</v>
      </c>
      <c r="G116" s="18">
        <v>1000000</v>
      </c>
      <c r="H116" s="18"/>
      <c r="I116" s="31">
        <v>1000000</v>
      </c>
      <c r="J116" s="18">
        <f>G116+H116-I116</f>
        <v>0</v>
      </c>
      <c r="K116" s="18"/>
      <c r="L116" s="18"/>
      <c r="M116" s="18">
        <f>G116+H116-K116-L116</f>
        <v>1000000</v>
      </c>
      <c r="N116" s="30" t="str">
        <f>IF(J116&gt;0,"UNCLEARED",IF(J116=0,"CLEARED"))</f>
        <v>CLEARED</v>
      </c>
      <c r="O116" s="27"/>
    </row>
    <row r="117" spans="1:15" ht="14.4">
      <c r="A117" s="11">
        <v>116</v>
      </c>
      <c r="B117" s="11">
        <v>170088</v>
      </c>
      <c r="C117" s="20" t="s">
        <v>240</v>
      </c>
      <c r="D117" s="26">
        <v>42823</v>
      </c>
      <c r="E117" s="27" t="s">
        <v>54</v>
      </c>
      <c r="F117" s="20" t="s">
        <v>241</v>
      </c>
      <c r="G117" s="18">
        <v>1200000</v>
      </c>
      <c r="H117" s="18"/>
      <c r="I117" s="31">
        <v>1200000</v>
      </c>
      <c r="J117" s="18">
        <f>G117+H117-I117</f>
        <v>0</v>
      </c>
      <c r="K117" s="18"/>
      <c r="L117" s="18">
        <v>50000</v>
      </c>
      <c r="M117" s="18">
        <f>G117+H117-K117-L117</f>
        <v>1150000</v>
      </c>
      <c r="N117" s="30" t="str">
        <f>IF(J117&gt;0,"UNCLEARED",IF(J117=0,"CLEARED"))</f>
        <v>CLEARED</v>
      </c>
      <c r="O117" s="27"/>
    </row>
    <row r="118" spans="1:15" ht="14.4">
      <c r="A118" s="11">
        <v>117</v>
      </c>
      <c r="B118" s="11">
        <v>170089</v>
      </c>
      <c r="C118" s="20" t="s">
        <v>242</v>
      </c>
      <c r="D118" s="26">
        <v>42828</v>
      </c>
      <c r="E118" s="27" t="s">
        <v>46</v>
      </c>
      <c r="F118" s="20" t="s">
        <v>243</v>
      </c>
      <c r="G118" s="18">
        <v>1000000</v>
      </c>
      <c r="H118" s="18"/>
      <c r="I118" s="31">
        <v>1000000</v>
      </c>
      <c r="J118" s="18">
        <f>G118+H118-I118</f>
        <v>0</v>
      </c>
      <c r="K118" s="18"/>
      <c r="L118" s="18"/>
      <c r="M118" s="18">
        <f>G118+H118-K118-L118</f>
        <v>1000000</v>
      </c>
      <c r="N118" s="30" t="str">
        <f>IF(J118&gt;0,"UNCLEARED",IF(J118=0,"CLEARED"))</f>
        <v>CLEARED</v>
      </c>
      <c r="O118" s="27"/>
    </row>
    <row r="119" spans="1:15" ht="14.4">
      <c r="A119" s="11">
        <v>118</v>
      </c>
      <c r="B119" s="11">
        <v>170090</v>
      </c>
      <c r="C119" s="20" t="s">
        <v>244</v>
      </c>
      <c r="D119" s="26">
        <v>42829</v>
      </c>
      <c r="E119" s="27" t="s">
        <v>46</v>
      </c>
      <c r="F119" s="20" t="s">
        <v>245</v>
      </c>
      <c r="G119" s="18">
        <v>1350000</v>
      </c>
      <c r="H119" s="18"/>
      <c r="I119" s="31">
        <v>1350000</v>
      </c>
      <c r="J119" s="18">
        <f>G119+H119-I119</f>
        <v>0</v>
      </c>
      <c r="K119" s="18"/>
      <c r="L119" s="18">
        <v>50000</v>
      </c>
      <c r="M119" s="18">
        <f>G119+H119-K119-L119</f>
        <v>1300000</v>
      </c>
      <c r="N119" s="30" t="str">
        <f>IF(J119&gt;0,"UNCLEARED",IF(J119=0,"CLEARED"))</f>
        <v>CLEARED</v>
      </c>
      <c r="O119" s="27"/>
    </row>
    <row r="120" spans="1:15" ht="14.4">
      <c r="A120" s="11">
        <v>119</v>
      </c>
      <c r="B120" s="11">
        <v>170092</v>
      </c>
      <c r="C120" s="20" t="s">
        <v>246</v>
      </c>
      <c r="D120" s="26">
        <v>42836</v>
      </c>
      <c r="E120" s="27" t="s">
        <v>51</v>
      </c>
      <c r="F120" s="20" t="s">
        <v>247</v>
      </c>
      <c r="G120" s="18">
        <v>5550000</v>
      </c>
      <c r="H120" s="18"/>
      <c r="I120" s="31">
        <v>5550000</v>
      </c>
      <c r="J120" s="18">
        <f>G120+H120-I120</f>
        <v>0</v>
      </c>
      <c r="K120" s="18"/>
      <c r="L120" s="18">
        <v>50000</v>
      </c>
      <c r="M120" s="18">
        <f>G120+H120-K120-L120</f>
        <v>5500000</v>
      </c>
      <c r="N120" s="30" t="str">
        <f>IF(J120&gt;0,"UNCLEARED",IF(J120=0,"CLEARED"))</f>
        <v>CLEARED</v>
      </c>
      <c r="O120" s="27"/>
    </row>
    <row r="121" spans="1:15" ht="14.4">
      <c r="A121" s="11">
        <v>120</v>
      </c>
      <c r="B121" s="11">
        <v>170093</v>
      </c>
      <c r="C121" s="20" t="s">
        <v>248</v>
      </c>
      <c r="D121" s="26">
        <v>42837</v>
      </c>
      <c r="E121" s="27" t="s">
        <v>51</v>
      </c>
      <c r="F121" s="20" t="s">
        <v>249</v>
      </c>
      <c r="G121" s="18">
        <v>54000000</v>
      </c>
      <c r="H121" s="18"/>
      <c r="I121" s="31">
        <v>54000000</v>
      </c>
      <c r="J121" s="18">
        <f>G121+H121-I121</f>
        <v>0</v>
      </c>
      <c r="K121" s="18"/>
      <c r="L121" s="18"/>
      <c r="M121" s="18">
        <f>G121+H121-K121-L121</f>
        <v>54000000</v>
      </c>
      <c r="N121" s="30" t="str">
        <f>IF(J121&gt;0,"UNCLEARED",IF(J121=0,"CLEARED"))</f>
        <v>CLEARED</v>
      </c>
      <c r="O121" s="27"/>
    </row>
    <row r="122" spans="1:15" ht="14.4">
      <c r="A122" s="11">
        <v>121</v>
      </c>
      <c r="B122" s="11">
        <v>170093</v>
      </c>
      <c r="C122" s="20" t="s">
        <v>248</v>
      </c>
      <c r="D122" s="26">
        <v>42850</v>
      </c>
      <c r="E122" s="27" t="s">
        <v>51</v>
      </c>
      <c r="F122" s="20" t="s">
        <v>250</v>
      </c>
      <c r="G122" s="18">
        <v>6500000</v>
      </c>
      <c r="H122" s="18"/>
      <c r="I122" s="31">
        <v>6500000</v>
      </c>
      <c r="J122" s="18">
        <f>G122+H122-I122</f>
        <v>0</v>
      </c>
      <c r="K122" s="18"/>
      <c r="L122" s="18"/>
      <c r="M122" s="18">
        <f>G122+H122-K122-L122</f>
        <v>6500000</v>
      </c>
      <c r="N122" s="30" t="str">
        <f>IF(J122&gt;0,"UNCLEARED",IF(J122=0,"CLEARED"))</f>
        <v>CLEARED</v>
      </c>
      <c r="O122" s="27"/>
    </row>
    <row r="123" spans="1:15" ht="14.4">
      <c r="A123" s="11">
        <v>122</v>
      </c>
      <c r="B123" s="11">
        <v>170093</v>
      </c>
      <c r="C123" s="20" t="s">
        <v>248</v>
      </c>
      <c r="D123" s="26">
        <v>42852</v>
      </c>
      <c r="E123" s="27" t="s">
        <v>54</v>
      </c>
      <c r="F123" s="20" t="s">
        <v>251</v>
      </c>
      <c r="G123" s="18">
        <v>400000</v>
      </c>
      <c r="H123" s="18"/>
      <c r="I123" s="31">
        <v>400000</v>
      </c>
      <c r="J123" s="18">
        <f>G123+H123-I123</f>
        <v>0</v>
      </c>
      <c r="K123" s="18"/>
      <c r="L123" s="18"/>
      <c r="M123" s="18">
        <f>G123+H123-K123-L123</f>
        <v>400000</v>
      </c>
      <c r="N123" s="30" t="str">
        <f>IF(J123&gt;0,"UNCLEARED",IF(J123=0,"CLEARED"))</f>
        <v>CLEARED</v>
      </c>
      <c r="O123" s="27"/>
    </row>
    <row r="124" spans="1:15" ht="14.4">
      <c r="A124" s="11">
        <v>123</v>
      </c>
      <c r="B124" s="11">
        <v>170095</v>
      </c>
      <c r="C124" s="20" t="s">
        <v>252</v>
      </c>
      <c r="D124" s="26">
        <v>42843</v>
      </c>
      <c r="E124" s="27" t="s">
        <v>54</v>
      </c>
      <c r="F124" s="20" t="s">
        <v>253</v>
      </c>
      <c r="G124" s="18">
        <v>6000000</v>
      </c>
      <c r="H124" s="18"/>
      <c r="I124" s="31">
        <v>6000000</v>
      </c>
      <c r="J124" s="18">
        <f>G124+H124-I124</f>
        <v>0</v>
      </c>
      <c r="K124" s="18"/>
      <c r="L124" s="18">
        <v>3350000</v>
      </c>
      <c r="M124" s="18">
        <f>G124+H124-K124-L124</f>
        <v>2650000</v>
      </c>
      <c r="N124" s="30" t="str">
        <f>IF(J124&gt;0,"UNCLEARED",IF(J124=0,"CLEARED"))</f>
        <v>CLEARED</v>
      </c>
      <c r="O124" s="27"/>
    </row>
    <row r="125" spans="1:15" ht="14.4">
      <c r="A125" s="11">
        <v>124</v>
      </c>
      <c r="B125" s="11">
        <v>170095</v>
      </c>
      <c r="C125" s="20" t="s">
        <v>252</v>
      </c>
      <c r="D125" s="26">
        <v>42873</v>
      </c>
      <c r="E125" s="27" t="s">
        <v>54</v>
      </c>
      <c r="F125" s="20" t="s">
        <v>253</v>
      </c>
      <c r="G125" s="18">
        <v>6000000</v>
      </c>
      <c r="H125" s="18"/>
      <c r="I125" s="31">
        <v>6000000</v>
      </c>
      <c r="J125" s="18">
        <f>G125+H125-I125</f>
        <v>0</v>
      </c>
      <c r="K125" s="18"/>
      <c r="L125" s="18">
        <v>750000</v>
      </c>
      <c r="M125" s="18">
        <f>G125+H125-K125-L125</f>
        <v>5250000</v>
      </c>
      <c r="N125" s="30" t="str">
        <f>IF(J125&gt;0,"UNCLEARED",IF(J125=0,"CLEARED"))</f>
        <v>CLEARED</v>
      </c>
      <c r="O125" s="27"/>
    </row>
    <row r="126" spans="1:15" ht="14.4">
      <c r="A126" s="11">
        <v>125</v>
      </c>
      <c r="B126" s="11">
        <v>170095</v>
      </c>
      <c r="C126" s="20" t="s">
        <v>252</v>
      </c>
      <c r="D126" s="26">
        <v>42904</v>
      </c>
      <c r="E126" s="27" t="s">
        <v>54</v>
      </c>
      <c r="F126" s="20" t="s">
        <v>253</v>
      </c>
      <c r="G126" s="18">
        <v>6000000</v>
      </c>
      <c r="H126" s="18"/>
      <c r="I126" s="31">
        <v>6000000</v>
      </c>
      <c r="J126" s="18">
        <f>G126+H126-I126</f>
        <v>0</v>
      </c>
      <c r="K126" s="18"/>
      <c r="L126" s="18">
        <v>750000</v>
      </c>
      <c r="M126" s="18">
        <f>G126+H126-K126-L126</f>
        <v>5250000</v>
      </c>
      <c r="N126" s="30" t="str">
        <f>IF(J126&gt;0,"UNCLEARED",IF(J126=0,"CLEARED"))</f>
        <v>CLEARED</v>
      </c>
      <c r="O126" s="27"/>
    </row>
    <row r="127" spans="1:15" ht="14.4">
      <c r="A127" s="11">
        <v>126</v>
      </c>
      <c r="B127" s="11">
        <v>170095</v>
      </c>
      <c r="C127" s="20" t="s">
        <v>252</v>
      </c>
      <c r="D127" s="26">
        <v>42934</v>
      </c>
      <c r="E127" s="27" t="s">
        <v>54</v>
      </c>
      <c r="F127" s="20" t="s">
        <v>253</v>
      </c>
      <c r="G127" s="18">
        <v>6000000</v>
      </c>
      <c r="H127" s="18"/>
      <c r="I127" s="31">
        <v>6000000</v>
      </c>
      <c r="J127" s="18">
        <f>G127+H127-I127</f>
        <v>0</v>
      </c>
      <c r="K127" s="18"/>
      <c r="L127" s="18">
        <v>750000</v>
      </c>
      <c r="M127" s="18">
        <f>G127+H127-K127-L127</f>
        <v>5250000</v>
      </c>
      <c r="N127" s="30" t="str">
        <f>IF(J127&gt;0,"UNCLEARED",IF(J127=0,"CLEARED"))</f>
        <v>CLEARED</v>
      </c>
      <c r="O127" s="27"/>
    </row>
    <row r="128" spans="1:15" ht="14.4">
      <c r="A128" s="11">
        <v>127</v>
      </c>
      <c r="B128" s="11">
        <v>170095</v>
      </c>
      <c r="C128" s="20" t="s">
        <v>254</v>
      </c>
      <c r="D128" s="26">
        <v>43052</v>
      </c>
      <c r="E128" s="27" t="s">
        <v>255</v>
      </c>
      <c r="F128" s="20" t="s">
        <v>256</v>
      </c>
      <c r="G128" s="18">
        <v>6000000</v>
      </c>
      <c r="H128" s="18">
        <v>600000</v>
      </c>
      <c r="I128" s="31">
        <v>6600000</v>
      </c>
      <c r="J128" s="18">
        <f>G128+H128-I128</f>
        <v>0</v>
      </c>
      <c r="K128" s="18">
        <v>0</v>
      </c>
      <c r="L128" s="18">
        <v>115000</v>
      </c>
      <c r="M128" s="18">
        <f>G128+H128-K128-L128</f>
        <v>6485000</v>
      </c>
      <c r="N128" s="30" t="str">
        <f>IF(J128&gt;0,"UNCLEARED",IF(J128=0,"CLEARED"))</f>
        <v>CLEARED</v>
      </c>
      <c r="O128" s="27"/>
    </row>
    <row r="129" spans="1:15" ht="14.4">
      <c r="A129" s="11">
        <v>128</v>
      </c>
      <c r="B129" s="11">
        <v>170095</v>
      </c>
      <c r="C129" s="20" t="s">
        <v>254</v>
      </c>
      <c r="D129" s="26">
        <v>43089</v>
      </c>
      <c r="E129" s="27" t="s">
        <v>257</v>
      </c>
      <c r="F129" s="20" t="s">
        <v>258</v>
      </c>
      <c r="G129" s="18">
        <v>6000000</v>
      </c>
      <c r="H129" s="18">
        <f>G129*10%</f>
        <v>600000</v>
      </c>
      <c r="I129" s="31">
        <v>6600000</v>
      </c>
      <c r="J129" s="18">
        <f>G129+H129-I129</f>
        <v>0</v>
      </c>
      <c r="K129" s="18">
        <v>0</v>
      </c>
      <c r="L129" s="18">
        <v>450000</v>
      </c>
      <c r="M129" s="18">
        <f>I129-K129-L129</f>
        <v>6150000</v>
      </c>
      <c r="N129" s="30" t="str">
        <f>IF(J129&gt;0,"UNCLEARED",IF(J129=0,"CLEARED"))</f>
        <v>CLEARED</v>
      </c>
      <c r="O129" s="27"/>
    </row>
    <row r="130" spans="1:15" ht="14.4">
      <c r="A130" s="11">
        <v>129</v>
      </c>
      <c r="B130" s="11">
        <v>170096</v>
      </c>
      <c r="C130" s="20" t="s">
        <v>259</v>
      </c>
      <c r="D130" s="26">
        <v>42844</v>
      </c>
      <c r="E130" s="27" t="s">
        <v>51</v>
      </c>
      <c r="F130" s="20" t="s">
        <v>260</v>
      </c>
      <c r="G130" s="18">
        <v>2300000</v>
      </c>
      <c r="H130" s="18">
        <f>G130*10%</f>
        <v>230000</v>
      </c>
      <c r="I130" s="31">
        <v>2530000</v>
      </c>
      <c r="J130" s="18">
        <f>G130+H130-I130</f>
        <v>0</v>
      </c>
      <c r="K130" s="18"/>
      <c r="L130" s="18">
        <v>110000</v>
      </c>
      <c r="M130" s="18">
        <f>G130+H130-K130-L130</f>
        <v>2420000</v>
      </c>
      <c r="N130" s="30" t="str">
        <f>IF(J130&gt;0,"UNCLEARED",IF(J130=0,"CLEARED"))</f>
        <v>CLEARED</v>
      </c>
      <c r="O130" s="27"/>
    </row>
    <row r="131" spans="1:15" ht="14.4">
      <c r="A131" s="11">
        <v>130</v>
      </c>
      <c r="B131" s="11">
        <v>170100</v>
      </c>
      <c r="C131" s="20" t="s">
        <v>261</v>
      </c>
      <c r="D131" s="26">
        <v>42851</v>
      </c>
      <c r="E131" s="27" t="s">
        <v>51</v>
      </c>
      <c r="F131" s="20" t="s">
        <v>262</v>
      </c>
      <c r="G131" s="18">
        <v>2500000</v>
      </c>
      <c r="H131" s="18"/>
      <c r="I131" s="31">
        <v>2500000</v>
      </c>
      <c r="J131" s="18">
        <f>G131+H131-I131</f>
        <v>0</v>
      </c>
      <c r="K131" s="18"/>
      <c r="L131" s="18"/>
      <c r="M131" s="18">
        <f>G131+H131-K131-L131</f>
        <v>2500000</v>
      </c>
      <c r="N131" s="30" t="str">
        <f>IF(J131&gt;0,"UNCLEARED",IF(J131=0,"CLEARED"))</f>
        <v>CLEARED</v>
      </c>
      <c r="O131" s="27"/>
    </row>
    <row r="132" spans="1:15" ht="14.4">
      <c r="A132" s="11">
        <v>131</v>
      </c>
      <c r="B132" s="11">
        <v>170102</v>
      </c>
      <c r="C132" s="20" t="s">
        <v>263</v>
      </c>
      <c r="D132" s="26">
        <v>42858</v>
      </c>
      <c r="E132" s="27" t="s">
        <v>46</v>
      </c>
      <c r="F132" s="20" t="s">
        <v>264</v>
      </c>
      <c r="G132" s="18">
        <v>3500000</v>
      </c>
      <c r="H132" s="18">
        <f>G132*10%</f>
        <v>350000</v>
      </c>
      <c r="I132" s="31">
        <v>3850000</v>
      </c>
      <c r="J132" s="18">
        <f>G132+H132-I132</f>
        <v>0</v>
      </c>
      <c r="K132" s="18"/>
      <c r="L132" s="18">
        <v>480000</v>
      </c>
      <c r="M132" s="18">
        <f>G132+H132-K132-L132</f>
        <v>3370000</v>
      </c>
      <c r="N132" s="30" t="str">
        <f>IF(J132&gt;0,"UNCLEARED",IF(J132=0,"CLEARED"))</f>
        <v>CLEARED</v>
      </c>
      <c r="O132" s="27"/>
    </row>
    <row r="133" spans="1:15" ht="14.4">
      <c r="A133" s="11">
        <v>132</v>
      </c>
      <c r="B133" s="11">
        <v>170103</v>
      </c>
      <c r="C133" s="39" t="s">
        <v>265</v>
      </c>
      <c r="D133" s="40">
        <v>42860</v>
      </c>
      <c r="E133" s="41" t="s">
        <v>51</v>
      </c>
      <c r="F133" s="39" t="s">
        <v>266</v>
      </c>
      <c r="G133" s="42">
        <v>45000000</v>
      </c>
      <c r="H133" s="42"/>
      <c r="I133" s="45">
        <v>45000000</v>
      </c>
      <c r="J133" s="42">
        <f>G133+H133-I133</f>
        <v>0</v>
      </c>
      <c r="K133" s="42"/>
      <c r="L133" s="42">
        <v>22500000</v>
      </c>
      <c r="M133" s="42">
        <f>G133+H133-K133-L133</f>
        <v>22500000</v>
      </c>
      <c r="N133" s="46" t="str">
        <f>IF(J133&gt;0,"UNCLEARED",IF(J133=0,"CLEARED"))</f>
        <v>CLEARED</v>
      </c>
      <c r="O133" s="41"/>
    </row>
    <row r="134" spans="1:15" ht="14.4">
      <c r="A134" s="11">
        <v>133</v>
      </c>
      <c r="B134" s="11">
        <v>170103</v>
      </c>
      <c r="C134" s="39" t="s">
        <v>265</v>
      </c>
      <c r="D134" s="40">
        <v>42901</v>
      </c>
      <c r="E134" s="41" t="s">
        <v>51</v>
      </c>
      <c r="F134" s="39" t="s">
        <v>267</v>
      </c>
      <c r="G134" s="42">
        <v>45000000</v>
      </c>
      <c r="H134" s="42"/>
      <c r="I134" s="45">
        <v>45000000</v>
      </c>
      <c r="J134" s="42">
        <f>G134+H134-I134</f>
        <v>0</v>
      </c>
      <c r="K134" s="42"/>
      <c r="L134" s="42">
        <v>22944500</v>
      </c>
      <c r="M134" s="42">
        <f>G134+H134-K134-L134</f>
        <v>22055500</v>
      </c>
      <c r="N134" s="46" t="str">
        <f>IF(J134&gt;0,"UNCLEARED",IF(J134=0,"CLEARED"))</f>
        <v>CLEARED</v>
      </c>
      <c r="O134" s="41"/>
    </row>
    <row r="135" spans="1:15" ht="14.4">
      <c r="A135" s="11">
        <v>134</v>
      </c>
      <c r="B135" s="11">
        <v>170103</v>
      </c>
      <c r="C135" s="20" t="s">
        <v>265</v>
      </c>
      <c r="D135" s="26">
        <v>42920</v>
      </c>
      <c r="E135" s="27" t="s">
        <v>51</v>
      </c>
      <c r="F135" s="20" t="s">
        <v>268</v>
      </c>
      <c r="G135" s="18">
        <v>45000000</v>
      </c>
      <c r="H135" s="18"/>
      <c r="I135" s="31">
        <v>45000000</v>
      </c>
      <c r="J135" s="18">
        <f>G135+H135-I135</f>
        <v>0</v>
      </c>
      <c r="K135" s="18"/>
      <c r="L135" s="18">
        <v>3200000</v>
      </c>
      <c r="M135" s="18">
        <f>G135+H135-K135-L135</f>
        <v>41800000</v>
      </c>
      <c r="N135" s="30" t="str">
        <f>IF(J135&gt;0,"UNCLEARED",IF(J135=0,"CLEARED"))</f>
        <v>CLEARED</v>
      </c>
      <c r="O135" s="27"/>
    </row>
    <row r="136" spans="1:15" ht="14.4">
      <c r="A136" s="11">
        <v>135</v>
      </c>
      <c r="B136" s="11">
        <v>170104</v>
      </c>
      <c r="C136" s="20" t="s">
        <v>269</v>
      </c>
      <c r="D136" s="26">
        <v>42861</v>
      </c>
      <c r="E136" s="27" t="s">
        <v>54</v>
      </c>
      <c r="F136" s="20" t="s">
        <v>270</v>
      </c>
      <c r="G136" s="18">
        <v>4500000</v>
      </c>
      <c r="H136" s="18"/>
      <c r="I136" s="31">
        <v>4500000</v>
      </c>
      <c r="J136" s="18">
        <f>G136+H136-I136</f>
        <v>0</v>
      </c>
      <c r="K136" s="18"/>
      <c r="L136" s="18">
        <v>550000</v>
      </c>
      <c r="M136" s="18">
        <f>G136+H136-K136-L136</f>
        <v>3950000</v>
      </c>
      <c r="N136" s="30" t="str">
        <f>IF(J136&gt;0,"UNCLEARED",IF(J136=0,"CLEARED"))</f>
        <v>CLEARED</v>
      </c>
      <c r="O136" s="27"/>
    </row>
    <row r="137" spans="1:15" ht="14.4">
      <c r="A137" s="11">
        <v>136</v>
      </c>
      <c r="B137" s="11">
        <v>170104</v>
      </c>
      <c r="C137" s="20" t="s">
        <v>269</v>
      </c>
      <c r="D137" s="26">
        <v>42892</v>
      </c>
      <c r="E137" s="27" t="s">
        <v>54</v>
      </c>
      <c r="F137" s="20" t="s">
        <v>270</v>
      </c>
      <c r="G137" s="18">
        <v>4500000</v>
      </c>
      <c r="H137" s="18"/>
      <c r="I137" s="31">
        <v>4500000</v>
      </c>
      <c r="J137" s="18">
        <f>G137+H137-I137</f>
        <v>0</v>
      </c>
      <c r="K137" s="18"/>
      <c r="L137" s="18">
        <v>500000</v>
      </c>
      <c r="M137" s="18">
        <f>G137+H137-K137-L137</f>
        <v>4000000</v>
      </c>
      <c r="N137" s="30" t="str">
        <f>IF(J137&gt;0,"UNCLEARED",IF(J137=0,"CLEARED"))</f>
        <v>CLEARED</v>
      </c>
      <c r="O137" s="27"/>
    </row>
    <row r="138" spans="1:15" ht="14.4">
      <c r="A138" s="11">
        <v>137</v>
      </c>
      <c r="B138" s="11">
        <v>170104</v>
      </c>
      <c r="C138" s="20" t="s">
        <v>269</v>
      </c>
      <c r="D138" s="26">
        <v>42922</v>
      </c>
      <c r="E138" s="27" t="s">
        <v>54</v>
      </c>
      <c r="F138" s="20" t="s">
        <v>270</v>
      </c>
      <c r="G138" s="18">
        <v>4500000</v>
      </c>
      <c r="H138" s="18"/>
      <c r="I138" s="31">
        <v>4500000</v>
      </c>
      <c r="J138" s="18">
        <f>G138+H138-I138</f>
        <v>0</v>
      </c>
      <c r="K138" s="18"/>
      <c r="L138" s="18">
        <v>600000</v>
      </c>
      <c r="M138" s="18">
        <f>G138+H138-K138-L138</f>
        <v>3900000</v>
      </c>
      <c r="N138" s="30" t="str">
        <f>IF(J138&gt;0,"UNCLEARED",IF(J138=0,"CLEARED"))</f>
        <v>CLEARED</v>
      </c>
      <c r="O138" s="27"/>
    </row>
    <row r="139" spans="1:15" ht="14.4">
      <c r="A139" s="11">
        <v>138</v>
      </c>
      <c r="B139" s="11">
        <v>170104</v>
      </c>
      <c r="C139" s="20" t="s">
        <v>269</v>
      </c>
      <c r="D139" s="26">
        <v>42953</v>
      </c>
      <c r="E139" s="27" t="s">
        <v>54</v>
      </c>
      <c r="F139" s="20" t="s">
        <v>270</v>
      </c>
      <c r="G139" s="18">
        <v>4500000</v>
      </c>
      <c r="H139" s="18"/>
      <c r="I139" s="31">
        <v>4500000</v>
      </c>
      <c r="J139" s="18">
        <f>G139+H139-I139</f>
        <v>0</v>
      </c>
      <c r="K139" s="18"/>
      <c r="L139" s="18">
        <v>600000</v>
      </c>
      <c r="M139" s="18">
        <f>G139+H139-K139-L139</f>
        <v>3900000</v>
      </c>
      <c r="N139" s="30" t="str">
        <f>IF(J139&gt;0,"UNCLEARED",IF(J139=0,"CLEARED"))</f>
        <v>CLEARED</v>
      </c>
      <c r="O139" s="27"/>
    </row>
    <row r="140" spans="1:15" ht="14.4">
      <c r="A140" s="11">
        <v>139</v>
      </c>
      <c r="B140" s="11">
        <v>170104</v>
      </c>
      <c r="C140" s="20" t="s">
        <v>269</v>
      </c>
      <c r="D140" s="26">
        <v>42984</v>
      </c>
      <c r="E140" s="27" t="s">
        <v>54</v>
      </c>
      <c r="F140" s="20" t="s">
        <v>270</v>
      </c>
      <c r="G140" s="18">
        <v>4500000</v>
      </c>
      <c r="H140" s="18"/>
      <c r="I140" s="44">
        <v>4500000</v>
      </c>
      <c r="J140" s="18">
        <f>G140+H140-I140</f>
        <v>0</v>
      </c>
      <c r="K140" s="18"/>
      <c r="L140" s="18">
        <v>600000</v>
      </c>
      <c r="M140" s="18">
        <f>I140-K140-L140</f>
        <v>3900000</v>
      </c>
      <c r="N140" s="30" t="str">
        <f>IF(J140&gt;0,"UNCLEARED",IF(J140=0,"CLEARED"))</f>
        <v>CLEARED</v>
      </c>
      <c r="O140" s="27"/>
    </row>
    <row r="141" spans="1:15" ht="14.4">
      <c r="A141" s="11">
        <v>140</v>
      </c>
      <c r="B141" s="11">
        <v>170105</v>
      </c>
      <c r="C141" s="20" t="s">
        <v>271</v>
      </c>
      <c r="D141" s="26">
        <v>42861</v>
      </c>
      <c r="E141" s="27" t="s">
        <v>54</v>
      </c>
      <c r="F141" s="20" t="s">
        <v>272</v>
      </c>
      <c r="G141" s="18">
        <v>5500000</v>
      </c>
      <c r="H141" s="18"/>
      <c r="I141" s="31">
        <v>5500000</v>
      </c>
      <c r="J141" s="18">
        <f>G141+H141-I141</f>
        <v>0</v>
      </c>
      <c r="K141" s="18"/>
      <c r="L141" s="18">
        <v>1600000</v>
      </c>
      <c r="M141" s="18">
        <f>G141+H141-K141-L141</f>
        <v>3900000</v>
      </c>
      <c r="N141" s="30" t="str">
        <f>IF(J141&gt;0,"UNCLEARED",IF(J141=0,"CLEARED"))</f>
        <v>CLEARED</v>
      </c>
      <c r="O141" s="27"/>
    </row>
    <row r="142" spans="1:15" ht="14.4">
      <c r="A142" s="11">
        <v>141</v>
      </c>
      <c r="B142" s="11">
        <v>170105</v>
      </c>
      <c r="C142" s="20" t="s">
        <v>271</v>
      </c>
      <c r="D142" s="26">
        <v>42934</v>
      </c>
      <c r="E142" s="27" t="s">
        <v>51</v>
      </c>
      <c r="F142" s="20" t="s">
        <v>273</v>
      </c>
      <c r="G142" s="18">
        <v>8725000</v>
      </c>
      <c r="H142" s="18"/>
      <c r="I142" s="31">
        <v>8725000</v>
      </c>
      <c r="J142" s="18">
        <f>G142+H142-I142</f>
        <v>0</v>
      </c>
      <c r="K142" s="18"/>
      <c r="L142" s="18">
        <v>1425000</v>
      </c>
      <c r="M142" s="18">
        <f>G142+H142-K142-L142</f>
        <v>7300000</v>
      </c>
      <c r="N142" s="30" t="str">
        <f>IF(J142&gt;0,"UNCLEARED",IF(J142=0,"CLEARED"))</f>
        <v>CLEARED</v>
      </c>
      <c r="O142" s="27"/>
    </row>
    <row r="143" spans="1:15" ht="14.4">
      <c r="A143" s="11">
        <v>142</v>
      </c>
      <c r="B143" s="11">
        <v>170105</v>
      </c>
      <c r="C143" s="20" t="s">
        <v>271</v>
      </c>
      <c r="D143" s="26">
        <v>42941</v>
      </c>
      <c r="E143" s="27" t="s">
        <v>46</v>
      </c>
      <c r="F143" s="20" t="s">
        <v>274</v>
      </c>
      <c r="G143" s="18">
        <v>1900000</v>
      </c>
      <c r="H143" s="18"/>
      <c r="I143" s="44">
        <v>1900000</v>
      </c>
      <c r="J143" s="18">
        <f>G143+H143-I143</f>
        <v>0</v>
      </c>
      <c r="K143" s="18"/>
      <c r="L143" s="18">
        <v>1350000</v>
      </c>
      <c r="M143" s="18">
        <f>G143+H143-K143-L143</f>
        <v>550000</v>
      </c>
      <c r="N143" s="30" t="str">
        <f>IF(J143&gt;0,"UNCLEARED",IF(J143=0,"CLEARED"))</f>
        <v>CLEARED</v>
      </c>
      <c r="O143" s="27"/>
    </row>
    <row r="144" spans="1:15" ht="14.4">
      <c r="A144" s="11">
        <v>143</v>
      </c>
      <c r="B144" s="11">
        <v>170105</v>
      </c>
      <c r="C144" s="20" t="s">
        <v>271</v>
      </c>
      <c r="D144" s="26">
        <v>42992</v>
      </c>
      <c r="E144" s="27" t="s">
        <v>54</v>
      </c>
      <c r="F144" s="20" t="s">
        <v>275</v>
      </c>
      <c r="G144" s="18">
        <v>50000</v>
      </c>
      <c r="H144" s="18"/>
      <c r="I144" s="44">
        <v>50000</v>
      </c>
      <c r="J144" s="18">
        <f>G144+H144-I144</f>
        <v>0</v>
      </c>
      <c r="K144" s="18"/>
      <c r="L144" s="18"/>
      <c r="M144" s="18">
        <f>I144-K144-L144</f>
        <v>50000</v>
      </c>
      <c r="N144" s="30" t="str">
        <f>IF(J144&gt;0,"UNCLEARED",IF(J144=0,"CLEARED"))</f>
        <v>CLEARED</v>
      </c>
      <c r="O144" s="27"/>
    </row>
    <row r="145" spans="1:15" ht="14.4">
      <c r="A145" s="11">
        <v>144</v>
      </c>
      <c r="B145" s="11">
        <v>170107</v>
      </c>
      <c r="C145" s="20" t="s">
        <v>276</v>
      </c>
      <c r="D145" s="26">
        <v>42871</v>
      </c>
      <c r="E145" s="27" t="s">
        <v>46</v>
      </c>
      <c r="F145" s="20" t="s">
        <v>277</v>
      </c>
      <c r="G145" s="18">
        <v>500000</v>
      </c>
      <c r="H145" s="18"/>
      <c r="I145" s="31">
        <v>500000</v>
      </c>
      <c r="J145" s="18">
        <f>G145+H145-I145</f>
        <v>0</v>
      </c>
      <c r="K145" s="18"/>
      <c r="L145" s="18"/>
      <c r="M145" s="18">
        <f>G145+H145-K145-L145</f>
        <v>500000</v>
      </c>
      <c r="N145" s="30" t="str">
        <f>IF(J145&gt;0,"UNCLEARED",IF(J145=0,"CLEARED"))</f>
        <v>CLEARED</v>
      </c>
      <c r="O145" s="27"/>
    </row>
    <row r="146" spans="1:15" ht="14.4">
      <c r="A146" s="11">
        <v>145</v>
      </c>
      <c r="B146" s="11">
        <v>170108</v>
      </c>
      <c r="C146" s="20" t="s">
        <v>278</v>
      </c>
      <c r="D146" s="26">
        <v>42873</v>
      </c>
      <c r="E146" s="27" t="s">
        <v>54</v>
      </c>
      <c r="F146" s="20" t="s">
        <v>279</v>
      </c>
      <c r="G146" s="18">
        <v>200000</v>
      </c>
      <c r="H146" s="18"/>
      <c r="I146" s="31">
        <v>200000</v>
      </c>
      <c r="J146" s="18">
        <f>G146+H146-I146</f>
        <v>0</v>
      </c>
      <c r="K146" s="18"/>
      <c r="L146" s="18"/>
      <c r="M146" s="18">
        <f>G146+H146-K146-L146</f>
        <v>200000</v>
      </c>
      <c r="N146" s="30" t="str">
        <f>IF(J146&gt;0,"UNCLEARED",IF(J146=0,"CLEARED"))</f>
        <v>CLEARED</v>
      </c>
      <c r="O146" s="27"/>
    </row>
    <row r="147" spans="1:15" ht="14.4">
      <c r="A147" s="11">
        <v>146</v>
      </c>
      <c r="B147" s="11">
        <v>170111</v>
      </c>
      <c r="C147" s="20" t="s">
        <v>280</v>
      </c>
      <c r="D147" s="26">
        <v>42877</v>
      </c>
      <c r="E147" s="27" t="s">
        <v>51</v>
      </c>
      <c r="F147" s="20" t="s">
        <v>281</v>
      </c>
      <c r="G147" s="18">
        <v>35000000</v>
      </c>
      <c r="H147" s="18"/>
      <c r="I147" s="31">
        <v>35000000</v>
      </c>
      <c r="J147" s="18">
        <f>G147+H147-I147</f>
        <v>0</v>
      </c>
      <c r="K147" s="18"/>
      <c r="L147" s="18">
        <v>500000</v>
      </c>
      <c r="M147" s="18">
        <f>G147+H147-K147-L147</f>
        <v>34500000</v>
      </c>
      <c r="N147" s="30" t="str">
        <f>IF(J147&gt;0,"UNCLEARED",IF(J147=0,"CLEARED"))</f>
        <v>CLEARED</v>
      </c>
      <c r="O147" s="27"/>
    </row>
    <row r="148" spans="1:15" ht="14.4">
      <c r="A148" s="11">
        <v>147</v>
      </c>
      <c r="B148" s="11">
        <v>170112</v>
      </c>
      <c r="C148" s="20" t="s">
        <v>282</v>
      </c>
      <c r="D148" s="26">
        <v>42886</v>
      </c>
      <c r="E148" s="27" t="s">
        <v>54</v>
      </c>
      <c r="F148" s="20" t="s">
        <v>283</v>
      </c>
      <c r="G148" s="18">
        <v>4000000</v>
      </c>
      <c r="H148" s="18"/>
      <c r="I148" s="31">
        <v>4000000</v>
      </c>
      <c r="J148" s="18">
        <f>G148+H148-I148</f>
        <v>0</v>
      </c>
      <c r="K148" s="18"/>
      <c r="L148" s="18"/>
      <c r="M148" s="18">
        <f>G148+H148-K148-L148</f>
        <v>4000000</v>
      </c>
      <c r="N148" s="30" t="str">
        <f>IF(J148&gt;0,"UNCLEARED",IF(J148=0,"CLEARED"))</f>
        <v>CLEARED</v>
      </c>
      <c r="O148" s="27"/>
    </row>
    <row r="149" spans="1:15" ht="14.4">
      <c r="A149" s="11">
        <v>148</v>
      </c>
      <c r="B149" s="11">
        <v>170113</v>
      </c>
      <c r="C149" s="20" t="s">
        <v>282</v>
      </c>
      <c r="D149" s="26">
        <v>42887</v>
      </c>
      <c r="E149" s="27" t="s">
        <v>54</v>
      </c>
      <c r="F149" s="20" t="s">
        <v>284</v>
      </c>
      <c r="G149" s="18">
        <v>4000000</v>
      </c>
      <c r="H149" s="18"/>
      <c r="I149" s="31">
        <v>4000000</v>
      </c>
      <c r="J149" s="18">
        <f>G149+H149-I149</f>
        <v>0</v>
      </c>
      <c r="K149" s="18"/>
      <c r="L149" s="18"/>
      <c r="M149" s="18">
        <f>G149+H149-K149-L149</f>
        <v>4000000</v>
      </c>
      <c r="N149" s="30" t="str">
        <f>IF(J149&gt;0,"UNCLEARED",IF(J149=0,"CLEARED"))</f>
        <v>CLEARED</v>
      </c>
      <c r="O149" s="27"/>
    </row>
    <row r="150" spans="1:15" ht="14.4">
      <c r="A150" s="11">
        <v>149</v>
      </c>
      <c r="B150" s="11">
        <v>170114</v>
      </c>
      <c r="C150" s="20" t="s">
        <v>285</v>
      </c>
      <c r="D150" s="26">
        <v>42891</v>
      </c>
      <c r="E150" s="27" t="s">
        <v>51</v>
      </c>
      <c r="F150" s="20" t="s">
        <v>286</v>
      </c>
      <c r="G150" s="18">
        <v>2600000</v>
      </c>
      <c r="H150" s="18"/>
      <c r="I150" s="31">
        <v>2600000</v>
      </c>
      <c r="J150" s="18">
        <f>G150+H150-I150</f>
        <v>0</v>
      </c>
      <c r="K150" s="18"/>
      <c r="L150" s="18">
        <v>200000</v>
      </c>
      <c r="M150" s="18">
        <f>G150+H150-K150-L150</f>
        <v>2400000</v>
      </c>
      <c r="N150" s="30" t="str">
        <f>IF(J150&gt;0,"UNCLEARED",IF(J150=0,"CLEARED"))</f>
        <v>CLEARED</v>
      </c>
      <c r="O150" s="27"/>
    </row>
    <row r="151" spans="1:15" ht="14.4">
      <c r="A151" s="11">
        <v>150</v>
      </c>
      <c r="B151" s="11">
        <v>170115</v>
      </c>
      <c r="C151" s="20" t="s">
        <v>287</v>
      </c>
      <c r="D151" s="26">
        <v>42891</v>
      </c>
      <c r="E151" s="27" t="s">
        <v>54</v>
      </c>
      <c r="F151" s="20" t="s">
        <v>288</v>
      </c>
      <c r="G151" s="18">
        <v>200000</v>
      </c>
      <c r="H151" s="18"/>
      <c r="I151" s="31">
        <v>200000</v>
      </c>
      <c r="J151" s="18">
        <f>G151+H151-I151</f>
        <v>0</v>
      </c>
      <c r="K151" s="18"/>
      <c r="L151" s="18"/>
      <c r="M151" s="18">
        <f>G151+H151-K151-L151</f>
        <v>200000</v>
      </c>
      <c r="N151" s="30" t="str">
        <f>IF(J151&gt;0,"UNCLEARED",IF(J151=0,"CLEARED"))</f>
        <v>CLEARED</v>
      </c>
      <c r="O151" s="27"/>
    </row>
    <row r="152" spans="1:15" ht="14.4">
      <c r="A152" s="11">
        <v>151</v>
      </c>
      <c r="B152" s="11">
        <v>170116</v>
      </c>
      <c r="C152" s="20" t="s">
        <v>289</v>
      </c>
      <c r="D152" s="26">
        <v>42892</v>
      </c>
      <c r="E152" s="27" t="s">
        <v>54</v>
      </c>
      <c r="F152" s="20" t="s">
        <v>290</v>
      </c>
      <c r="G152" s="18">
        <v>4000000</v>
      </c>
      <c r="H152" s="18"/>
      <c r="I152" s="31">
        <v>4000000</v>
      </c>
      <c r="J152" s="18">
        <f>G152+H152-I152</f>
        <v>0</v>
      </c>
      <c r="K152" s="18"/>
      <c r="L152" s="18"/>
      <c r="M152" s="18">
        <f>G152+H152-K152-L152</f>
        <v>4000000</v>
      </c>
      <c r="N152" s="30" t="str">
        <f>IF(J152&gt;0,"UNCLEARED",IF(J152=0,"CLEARED"))</f>
        <v>CLEARED</v>
      </c>
      <c r="O152" s="27"/>
    </row>
    <row r="153" spans="1:15" ht="14.4">
      <c r="A153" s="11">
        <v>152</v>
      </c>
      <c r="B153" s="11">
        <v>170116</v>
      </c>
      <c r="C153" s="20" t="s">
        <v>289</v>
      </c>
      <c r="D153" s="26">
        <v>42922</v>
      </c>
      <c r="E153" s="27" t="s">
        <v>54</v>
      </c>
      <c r="F153" s="20" t="s">
        <v>291</v>
      </c>
      <c r="G153" s="18">
        <v>4000000</v>
      </c>
      <c r="H153" s="18"/>
      <c r="I153" s="31">
        <v>4000000</v>
      </c>
      <c r="J153" s="18">
        <f>G153+H153-I153</f>
        <v>0</v>
      </c>
      <c r="K153" s="18"/>
      <c r="L153" s="18"/>
      <c r="M153" s="18">
        <f>G153+H153-K153-L153</f>
        <v>4000000</v>
      </c>
      <c r="N153" s="30" t="str">
        <f>IF(J153&gt;0,"UNCLEARED",IF(J153=0,"CLEARED"))</f>
        <v>CLEARED</v>
      </c>
      <c r="O153" s="27"/>
    </row>
    <row r="154" spans="1:15" ht="14.4">
      <c r="A154" s="11">
        <v>153</v>
      </c>
      <c r="B154" s="11">
        <v>170116</v>
      </c>
      <c r="C154" s="20" t="s">
        <v>292</v>
      </c>
      <c r="D154" s="26">
        <v>42964</v>
      </c>
      <c r="E154" s="27" t="s">
        <v>54</v>
      </c>
      <c r="F154" s="20" t="s">
        <v>293</v>
      </c>
      <c r="G154" s="18">
        <v>5400000</v>
      </c>
      <c r="H154" s="18"/>
      <c r="I154" s="31">
        <v>5400000</v>
      </c>
      <c r="J154" s="18">
        <f>G154+H154-I154</f>
        <v>0</v>
      </c>
      <c r="K154" s="18"/>
      <c r="L154" s="18">
        <v>100000</v>
      </c>
      <c r="M154" s="18">
        <f>G154+H154-K154-L154</f>
        <v>5300000</v>
      </c>
      <c r="N154" s="30" t="str">
        <f>IF(J154&gt;0,"UNCLEARED",IF(J154=0,"CLEARED"))</f>
        <v>CLEARED</v>
      </c>
      <c r="O154" s="27"/>
    </row>
    <row r="155" spans="1:15" ht="14.4">
      <c r="A155" s="11">
        <v>154</v>
      </c>
      <c r="B155" s="11">
        <v>170116</v>
      </c>
      <c r="C155" s="20" t="s">
        <v>294</v>
      </c>
      <c r="D155" s="26">
        <v>42896</v>
      </c>
      <c r="E155" s="27" t="s">
        <v>54</v>
      </c>
      <c r="F155" s="20" t="s">
        <v>295</v>
      </c>
      <c r="G155" s="18">
        <v>4000000</v>
      </c>
      <c r="H155" s="18"/>
      <c r="I155" s="31">
        <v>4000000</v>
      </c>
      <c r="J155" s="18">
        <f>G155+H155-I155</f>
        <v>0</v>
      </c>
      <c r="K155" s="18"/>
      <c r="L155" s="18"/>
      <c r="M155" s="18">
        <f>G155+H155-K155-L155</f>
        <v>4000000</v>
      </c>
      <c r="N155" s="30" t="str">
        <f>IF(J155&gt;0,"UNCLEARED",IF(J155=0,"CLEARED"))</f>
        <v>CLEARED</v>
      </c>
      <c r="O155" s="27"/>
    </row>
    <row r="156" spans="1:15" ht="14.4">
      <c r="A156" s="11">
        <v>155</v>
      </c>
      <c r="B156" s="11">
        <v>170116</v>
      </c>
      <c r="C156" s="20" t="s">
        <v>294</v>
      </c>
      <c r="D156" s="26">
        <v>42926</v>
      </c>
      <c r="E156" s="27" t="s">
        <v>54</v>
      </c>
      <c r="F156" s="20" t="s">
        <v>295</v>
      </c>
      <c r="G156" s="18">
        <v>4000000</v>
      </c>
      <c r="H156" s="18"/>
      <c r="I156" s="31">
        <v>4000000</v>
      </c>
      <c r="J156" s="18">
        <f>G156+H156-I156</f>
        <v>0</v>
      </c>
      <c r="K156" s="18"/>
      <c r="L156" s="18"/>
      <c r="M156" s="18">
        <f>G156+H156-K156-L156</f>
        <v>4000000</v>
      </c>
      <c r="N156" s="30" t="str">
        <f>IF(J156&gt;0,"UNCLEARED",IF(J156=0,"CLEARED"))</f>
        <v>CLEARED</v>
      </c>
      <c r="O156" s="27"/>
    </row>
    <row r="157" spans="1:15" ht="14.4">
      <c r="A157" s="11">
        <v>156</v>
      </c>
      <c r="B157" s="11">
        <v>170120</v>
      </c>
      <c r="C157" s="20" t="s">
        <v>296</v>
      </c>
      <c r="D157" s="26" t="s">
        <v>42</v>
      </c>
      <c r="E157" s="27" t="s">
        <v>51</v>
      </c>
      <c r="F157" s="20" t="s">
        <v>297</v>
      </c>
      <c r="G157" s="18">
        <v>8950000</v>
      </c>
      <c r="H157" s="18">
        <f>G157*10%</f>
        <v>895000</v>
      </c>
      <c r="I157" s="31">
        <v>9845000</v>
      </c>
      <c r="J157" s="18">
        <f>G157+H157-I157</f>
        <v>0</v>
      </c>
      <c r="K157" s="18"/>
      <c r="L157" s="18">
        <v>36000</v>
      </c>
      <c r="M157" s="18">
        <f>I157-K157-L157</f>
        <v>9809000</v>
      </c>
      <c r="N157" s="30" t="str">
        <f>IF(J157&gt;0,"UNCLEARED",IF(J157=0,"CLEARED"))</f>
        <v>CLEARED</v>
      </c>
      <c r="O157" s="27"/>
    </row>
    <row r="158" spans="1:15" ht="14.4">
      <c r="A158" s="11">
        <v>157</v>
      </c>
      <c r="B158" s="11">
        <v>170120</v>
      </c>
      <c r="C158" s="20" t="s">
        <v>298</v>
      </c>
      <c r="D158" s="26">
        <v>42895</v>
      </c>
      <c r="E158" s="27" t="s">
        <v>51</v>
      </c>
      <c r="F158" s="20" t="s">
        <v>299</v>
      </c>
      <c r="G158" s="18">
        <v>13000000</v>
      </c>
      <c r="H158" s="18">
        <f>G158*10%</f>
        <v>1300000</v>
      </c>
      <c r="I158" s="31">
        <v>14300000</v>
      </c>
      <c r="J158" s="18">
        <f>G158+H158-I158</f>
        <v>0</v>
      </c>
      <c r="K158" s="18"/>
      <c r="L158" s="18">
        <v>508000</v>
      </c>
      <c r="M158" s="18">
        <f>G158+H158-K158-L158</f>
        <v>13792000</v>
      </c>
      <c r="N158" s="30" t="str">
        <f>IF(J158&gt;0,"UNCLEARED",IF(J158=0,"CLEARED"))</f>
        <v>CLEARED</v>
      </c>
      <c r="O158" s="27"/>
    </row>
    <row r="159" spans="1:15" ht="14.4">
      <c r="A159" s="11">
        <v>158</v>
      </c>
      <c r="B159" s="11">
        <v>170123</v>
      </c>
      <c r="C159" s="20" t="s">
        <v>300</v>
      </c>
      <c r="D159" s="26">
        <v>42902</v>
      </c>
      <c r="E159" s="27" t="s">
        <v>46</v>
      </c>
      <c r="F159" s="20" t="s">
        <v>301</v>
      </c>
      <c r="G159" s="47">
        <v>1000000</v>
      </c>
      <c r="H159" s="18"/>
      <c r="I159" s="44">
        <v>1000000</v>
      </c>
      <c r="J159" s="18">
        <f>G159+H159-I159</f>
        <v>0</v>
      </c>
      <c r="K159" s="18"/>
      <c r="L159" s="18"/>
      <c r="M159" s="18">
        <f>G159+H159-K159-L159</f>
        <v>1000000</v>
      </c>
      <c r="N159" s="30" t="str">
        <f>IF(J159&gt;0,"UNCLEARED",IF(J159=0,"CLEARED"))</f>
        <v>CLEARED</v>
      </c>
      <c r="O159" s="27"/>
    </row>
    <row r="160" spans="1:15" ht="14.4">
      <c r="A160" s="11">
        <v>159</v>
      </c>
      <c r="B160" s="11">
        <v>170125</v>
      </c>
      <c r="C160" s="20" t="s">
        <v>302</v>
      </c>
      <c r="D160" s="26">
        <v>42905</v>
      </c>
      <c r="E160" s="27" t="s">
        <v>51</v>
      </c>
      <c r="F160" s="20" t="s">
        <v>303</v>
      </c>
      <c r="G160" s="18">
        <v>2450000</v>
      </c>
      <c r="H160" s="18"/>
      <c r="I160" s="31">
        <v>2450000</v>
      </c>
      <c r="J160" s="18">
        <f>G160+H160-I160</f>
        <v>0</v>
      </c>
      <c r="K160" s="18">
        <f>I157-L157</f>
        <v>9809000</v>
      </c>
      <c r="L160" s="18"/>
      <c r="M160" s="18">
        <f>G160+H160-K160-L160</f>
        <v>-7359000</v>
      </c>
      <c r="N160" s="30" t="str">
        <f>IF(J160&gt;0,"UNCLEARED",IF(J160=0,"CLEARED"))</f>
        <v>CLEARED</v>
      </c>
      <c r="O160" s="27"/>
    </row>
    <row r="161" spans="1:15" ht="14.4">
      <c r="A161" s="11">
        <v>160</v>
      </c>
      <c r="B161" s="11">
        <v>170127</v>
      </c>
      <c r="C161" s="20" t="s">
        <v>282</v>
      </c>
      <c r="D161" s="26">
        <v>42916</v>
      </c>
      <c r="E161" s="27" t="s">
        <v>54</v>
      </c>
      <c r="F161" s="20" t="s">
        <v>283</v>
      </c>
      <c r="G161" s="18">
        <v>4000000</v>
      </c>
      <c r="H161" s="18"/>
      <c r="I161" s="31">
        <v>4000000</v>
      </c>
      <c r="J161" s="18">
        <f>G161+H161-I161</f>
        <v>0</v>
      </c>
      <c r="K161" s="18"/>
      <c r="L161" s="18"/>
      <c r="M161" s="18">
        <f>G161+H161-K161-L161</f>
        <v>4000000</v>
      </c>
      <c r="N161" s="30" t="str">
        <f>IF(J161&gt;0,"UNCLEARED",IF(J161=0,"CLEARED"))</f>
        <v>CLEARED</v>
      </c>
      <c r="O161" s="27"/>
    </row>
    <row r="162" spans="1:15" ht="14.4">
      <c r="A162" s="11">
        <v>161</v>
      </c>
      <c r="B162" s="11">
        <v>170128</v>
      </c>
      <c r="C162" s="20" t="s">
        <v>282</v>
      </c>
      <c r="D162" s="26">
        <v>42917</v>
      </c>
      <c r="E162" s="27" t="s">
        <v>54</v>
      </c>
      <c r="F162" s="20" t="s">
        <v>284</v>
      </c>
      <c r="G162" s="18">
        <v>4000000</v>
      </c>
      <c r="H162" s="18"/>
      <c r="I162" s="31">
        <v>4000000</v>
      </c>
      <c r="J162" s="18">
        <f>G162+H162-I162</f>
        <v>0</v>
      </c>
      <c r="K162" s="18"/>
      <c r="L162" s="18"/>
      <c r="M162" s="18">
        <f>G162+H162-K162-L162</f>
        <v>4000000</v>
      </c>
      <c r="N162" s="30" t="str">
        <f>IF(J162&gt;0,"UNCLEARED",IF(J162=0,"CLEARED"))</f>
        <v>CLEARED</v>
      </c>
      <c r="O162" s="27"/>
    </row>
    <row r="163" spans="1:15" ht="14.4">
      <c r="A163" s="11">
        <v>162</v>
      </c>
      <c r="B163" s="11">
        <v>170130</v>
      </c>
      <c r="C163" s="20" t="s">
        <v>304</v>
      </c>
      <c r="D163" s="26">
        <v>42920</v>
      </c>
      <c r="E163" s="27" t="s">
        <v>54</v>
      </c>
      <c r="F163" s="20" t="s">
        <v>81</v>
      </c>
      <c r="G163" s="18">
        <v>250000</v>
      </c>
      <c r="H163" s="18"/>
      <c r="I163" s="31">
        <v>250000</v>
      </c>
      <c r="J163" s="18">
        <f>G163+H163-I163</f>
        <v>0</v>
      </c>
      <c r="K163" s="18"/>
      <c r="L163" s="18"/>
      <c r="M163" s="18">
        <f>G163+H163-K163-L163</f>
        <v>250000</v>
      </c>
      <c r="N163" s="30" t="str">
        <f>IF(J163&gt;0,"UNCLEARED",IF(J163=0,"CLEARED"))</f>
        <v>CLEARED</v>
      </c>
      <c r="O163" s="27"/>
    </row>
    <row r="164" spans="1:15" ht="14.4">
      <c r="A164" s="11">
        <v>163</v>
      </c>
      <c r="B164" s="11">
        <v>170130</v>
      </c>
      <c r="C164" s="20" t="s">
        <v>304</v>
      </c>
      <c r="D164" s="26">
        <v>42932</v>
      </c>
      <c r="E164" s="27" t="s">
        <v>54</v>
      </c>
      <c r="F164" s="20" t="s">
        <v>81</v>
      </c>
      <c r="G164" s="18">
        <v>250000</v>
      </c>
      <c r="H164" s="18"/>
      <c r="I164" s="31">
        <v>250000</v>
      </c>
      <c r="J164" s="18">
        <f>G164+H164-I164</f>
        <v>0</v>
      </c>
      <c r="K164" s="18"/>
      <c r="L164" s="18"/>
      <c r="M164" s="18">
        <f>G164+H164-K164-L164</f>
        <v>250000</v>
      </c>
      <c r="N164" s="30" t="str">
        <f>IF(J164&gt;0,"UNCLEARED",IF(J164=0,"CLEARED"))</f>
        <v>CLEARED</v>
      </c>
      <c r="O164" s="27"/>
    </row>
    <row r="165" spans="1:15" ht="14.4">
      <c r="A165" s="11">
        <v>164</v>
      </c>
      <c r="B165" s="11">
        <v>170130</v>
      </c>
      <c r="C165" s="20" t="s">
        <v>304</v>
      </c>
      <c r="D165" s="26">
        <v>42939</v>
      </c>
      <c r="E165" s="27" t="s">
        <v>54</v>
      </c>
      <c r="F165" s="20" t="s">
        <v>81</v>
      </c>
      <c r="G165" s="18">
        <v>250000</v>
      </c>
      <c r="H165" s="18"/>
      <c r="I165" s="31">
        <v>250000</v>
      </c>
      <c r="J165" s="18">
        <f>G165+H165-I165</f>
        <v>0</v>
      </c>
      <c r="K165" s="18"/>
      <c r="L165" s="18"/>
      <c r="M165" s="18">
        <f>G165+H165-K165-L165</f>
        <v>250000</v>
      </c>
      <c r="N165" s="30" t="str">
        <f>IF(J165&gt;0,"UNCLEARED",IF(J165=0,"CLEARED"))</f>
        <v>CLEARED</v>
      </c>
      <c r="O165" s="27"/>
    </row>
    <row r="166" spans="1:15" ht="14.4">
      <c r="A166" s="11">
        <v>165</v>
      </c>
      <c r="B166" s="11">
        <v>170131</v>
      </c>
      <c r="C166" s="20" t="s">
        <v>305</v>
      </c>
      <c r="D166" s="26">
        <v>42922</v>
      </c>
      <c r="E166" s="27" t="s">
        <v>51</v>
      </c>
      <c r="F166" s="20" t="s">
        <v>306</v>
      </c>
      <c r="G166" s="18">
        <v>5000000</v>
      </c>
      <c r="H166" s="18"/>
      <c r="I166" s="31">
        <v>5000000</v>
      </c>
      <c r="J166" s="18">
        <f>G166+H166-I166</f>
        <v>0</v>
      </c>
      <c r="K166" s="18"/>
      <c r="L166" s="18">
        <v>200000</v>
      </c>
      <c r="M166" s="18">
        <f>G166+H166-K166-L166</f>
        <v>4800000</v>
      </c>
      <c r="N166" s="30" t="str">
        <f>IF(J166&gt;0,"UNCLEARED",IF(J166=0,"CLEARED"))</f>
        <v>CLEARED</v>
      </c>
      <c r="O166" s="27"/>
    </row>
    <row r="167" spans="1:15" ht="14.4">
      <c r="A167" s="11">
        <v>166</v>
      </c>
      <c r="B167" s="11">
        <v>170132</v>
      </c>
      <c r="C167" s="20" t="s">
        <v>307</v>
      </c>
      <c r="D167" s="26">
        <v>42922</v>
      </c>
      <c r="E167" s="27" t="s">
        <v>51</v>
      </c>
      <c r="F167" s="20" t="s">
        <v>308</v>
      </c>
      <c r="G167" s="18">
        <v>850000</v>
      </c>
      <c r="H167" s="18"/>
      <c r="I167" s="31">
        <v>850000</v>
      </c>
      <c r="J167" s="18">
        <f>G167+H167-I167</f>
        <v>0</v>
      </c>
      <c r="K167" s="18"/>
      <c r="L167" s="18">
        <v>200000</v>
      </c>
      <c r="M167" s="18">
        <f>G167+H167-K167-L167</f>
        <v>650000</v>
      </c>
      <c r="N167" s="30" t="str">
        <f>IF(J167&gt;0,"UNCLEARED",IF(J167=0,"CLEARED"))</f>
        <v>CLEARED</v>
      </c>
      <c r="O167" s="27"/>
    </row>
    <row r="168" spans="1:15" ht="14.4">
      <c r="A168" s="11">
        <v>167</v>
      </c>
      <c r="B168" s="11">
        <v>170133</v>
      </c>
      <c r="C168" s="20" t="s">
        <v>309</v>
      </c>
      <c r="D168" s="26">
        <v>42922</v>
      </c>
      <c r="E168" s="27" t="s">
        <v>46</v>
      </c>
      <c r="F168" s="20" t="s">
        <v>310</v>
      </c>
      <c r="G168" s="18">
        <v>1000000</v>
      </c>
      <c r="H168" s="18"/>
      <c r="I168" s="44">
        <v>1000000</v>
      </c>
      <c r="J168" s="18">
        <f>G168+H168-I168</f>
        <v>0</v>
      </c>
      <c r="K168" s="18"/>
      <c r="L168" s="18">
        <v>206000</v>
      </c>
      <c r="M168" s="18">
        <f>G168+H168-K168-L168</f>
        <v>794000</v>
      </c>
      <c r="N168" s="30" t="str">
        <f>IF(J168&gt;0,"UNCLEARED",IF(J168=0,"CLEARED"))</f>
        <v>CLEARED</v>
      </c>
      <c r="O168" s="27"/>
    </row>
    <row r="169" spans="1:15" ht="14.4">
      <c r="A169" s="11">
        <v>168</v>
      </c>
      <c r="B169" s="11">
        <v>170137</v>
      </c>
      <c r="C169" s="20" t="s">
        <v>311</v>
      </c>
      <c r="D169" s="26">
        <v>42927</v>
      </c>
      <c r="E169" s="27" t="s">
        <v>51</v>
      </c>
      <c r="F169" s="20" t="s">
        <v>312</v>
      </c>
      <c r="G169" s="18">
        <v>30000000</v>
      </c>
      <c r="H169" s="18"/>
      <c r="I169" s="31">
        <v>30000000</v>
      </c>
      <c r="J169" s="18">
        <f>G169+H169-I169</f>
        <v>0</v>
      </c>
      <c r="K169" s="18"/>
      <c r="L169" s="18">
        <v>3150000</v>
      </c>
      <c r="M169" s="18">
        <f>G169+H169-K169-L169</f>
        <v>26850000</v>
      </c>
      <c r="N169" s="30" t="str">
        <f>IF(J169&gt;0,"UNCLEARED",IF(J169=0,"CLEARED"))</f>
        <v>CLEARED</v>
      </c>
      <c r="O169" s="27"/>
    </row>
    <row r="170" spans="1:15" ht="14.4">
      <c r="A170" s="11">
        <v>169</v>
      </c>
      <c r="B170" s="11">
        <v>170138</v>
      </c>
      <c r="C170" s="20" t="s">
        <v>313</v>
      </c>
      <c r="D170" s="26">
        <v>42929</v>
      </c>
      <c r="E170" s="27" t="s">
        <v>51</v>
      </c>
      <c r="F170" s="20" t="s">
        <v>314</v>
      </c>
      <c r="G170" s="18">
        <v>550000</v>
      </c>
      <c r="H170" s="18"/>
      <c r="I170" s="31">
        <v>550000</v>
      </c>
      <c r="J170" s="18">
        <f>G170+H170-I170</f>
        <v>0</v>
      </c>
      <c r="K170" s="18"/>
      <c r="L170" s="18">
        <v>50000</v>
      </c>
      <c r="M170" s="18">
        <f>G170+H170-K170-L170</f>
        <v>500000</v>
      </c>
      <c r="N170" s="30" t="str">
        <f>IF(J170&gt;0,"UNCLEARED",IF(J170=0,"CLEARED"))</f>
        <v>CLEARED</v>
      </c>
      <c r="O170" s="27"/>
    </row>
    <row r="171" spans="1:15" ht="14.4">
      <c r="A171" s="11">
        <v>170</v>
      </c>
      <c r="B171" s="11">
        <v>170142</v>
      </c>
      <c r="C171" s="20" t="s">
        <v>315</v>
      </c>
      <c r="D171" s="26">
        <v>42936</v>
      </c>
      <c r="E171" s="27" t="s">
        <v>46</v>
      </c>
      <c r="F171" s="20" t="s">
        <v>316</v>
      </c>
      <c r="G171" s="18">
        <v>1000000</v>
      </c>
      <c r="H171" s="18"/>
      <c r="I171" s="44">
        <v>1000000</v>
      </c>
      <c r="J171" s="18">
        <f>G171+H171-I171</f>
        <v>0</v>
      </c>
      <c r="K171" s="18"/>
      <c r="L171" s="18">
        <v>50000</v>
      </c>
      <c r="M171" s="18">
        <f>G171+H171-K171-L171</f>
        <v>950000</v>
      </c>
      <c r="N171" s="30" t="str">
        <f>IF(J171&gt;0,"UNCLEARED",IF(J171=0,"CLEARED"))</f>
        <v>CLEARED</v>
      </c>
      <c r="O171" s="27"/>
    </row>
    <row r="172" spans="1:15" ht="14.4">
      <c r="A172" s="11">
        <v>171</v>
      </c>
      <c r="B172" s="11">
        <v>170142</v>
      </c>
      <c r="C172" s="20" t="s">
        <v>315</v>
      </c>
      <c r="D172" s="26">
        <v>42949</v>
      </c>
      <c r="E172" s="27" t="s">
        <v>46</v>
      </c>
      <c r="F172" s="20" t="s">
        <v>317</v>
      </c>
      <c r="G172" s="18">
        <v>11080000</v>
      </c>
      <c r="H172" s="18">
        <f>G172*10%</f>
        <v>1108000</v>
      </c>
      <c r="I172" s="31">
        <v>12188000</v>
      </c>
      <c r="J172" s="18">
        <f>G172+H172-I172</f>
        <v>0</v>
      </c>
      <c r="K172" s="18"/>
      <c r="L172" s="18">
        <v>8906500</v>
      </c>
      <c r="M172" s="18">
        <f>G172+H172-K172-L172</f>
        <v>3281500</v>
      </c>
      <c r="N172" s="30" t="str">
        <f>IF(J172&gt;0,"UNCLEARED",IF(J172=0,"CLEARED"))</f>
        <v>CLEARED</v>
      </c>
      <c r="O172" s="27"/>
    </row>
    <row r="173" spans="1:15" ht="14.4">
      <c r="A173" s="11">
        <v>172</v>
      </c>
      <c r="B173" s="11">
        <v>170143</v>
      </c>
      <c r="C173" s="20" t="s">
        <v>318</v>
      </c>
      <c r="D173" s="26">
        <v>42939</v>
      </c>
      <c r="E173" s="27" t="s">
        <v>46</v>
      </c>
      <c r="F173" s="20" t="s">
        <v>319</v>
      </c>
      <c r="G173" s="18">
        <v>1400000</v>
      </c>
      <c r="H173" s="18">
        <f>G173*10%</f>
        <v>140000</v>
      </c>
      <c r="I173" s="44">
        <v>1540000</v>
      </c>
      <c r="J173" s="18">
        <f>G173+H173-I173</f>
        <v>0</v>
      </c>
      <c r="K173" s="18"/>
      <c r="L173" s="18">
        <v>200000</v>
      </c>
      <c r="M173" s="18">
        <f>G173+H173-K173-L173</f>
        <v>1340000</v>
      </c>
      <c r="N173" s="30" t="str">
        <f>IF(J173&gt;0,"UNCLEARED",IF(J173=0,"CLEARED"))</f>
        <v>CLEARED</v>
      </c>
      <c r="O173" s="27"/>
    </row>
    <row r="174" spans="1:15" ht="14.4">
      <c r="A174" s="11">
        <v>173</v>
      </c>
      <c r="B174" s="11">
        <v>170143</v>
      </c>
      <c r="C174" s="20" t="s">
        <v>320</v>
      </c>
      <c r="D174" s="26">
        <v>43033</v>
      </c>
      <c r="E174" s="27" t="s">
        <v>321</v>
      </c>
      <c r="F174" s="20" t="s">
        <v>322</v>
      </c>
      <c r="G174" s="28">
        <v>1000000</v>
      </c>
      <c r="H174" s="28"/>
      <c r="I174" s="43">
        <v>1000000</v>
      </c>
      <c r="J174" s="18">
        <f>G174+H174-I174</f>
        <v>0</v>
      </c>
      <c r="K174" s="18"/>
      <c r="L174" s="18">
        <v>100000</v>
      </c>
      <c r="M174" s="18">
        <f>I174-K174-L174</f>
        <v>900000</v>
      </c>
      <c r="N174" s="30" t="str">
        <f>IF(J174&gt;0,"UNCLEARED",IF(J174=0,"CLEARED"))</f>
        <v>CLEARED</v>
      </c>
      <c r="O174" s="27"/>
    </row>
    <row r="175" spans="1:15" ht="14.4">
      <c r="A175" s="11">
        <v>174</v>
      </c>
      <c r="B175" s="11">
        <v>170143</v>
      </c>
      <c r="C175" s="20" t="s">
        <v>320</v>
      </c>
      <c r="D175" s="26">
        <v>43039</v>
      </c>
      <c r="E175" s="27" t="s">
        <v>323</v>
      </c>
      <c r="F175" s="20" t="s">
        <v>324</v>
      </c>
      <c r="G175" s="28">
        <v>3600000</v>
      </c>
      <c r="H175" s="28"/>
      <c r="I175" s="29">
        <v>3600000</v>
      </c>
      <c r="J175" s="18">
        <f>G175+H175-I175</f>
        <v>0</v>
      </c>
      <c r="K175" s="18"/>
      <c r="L175" s="18"/>
      <c r="M175" s="18">
        <f>I175-K175-L175</f>
        <v>3600000</v>
      </c>
      <c r="N175" s="30" t="str">
        <f>IF(J175&gt;0,"UNCLEARED",IF(J175=0,"CLEARED"))</f>
        <v>CLEARED</v>
      </c>
      <c r="O175" s="27"/>
    </row>
    <row r="176" spans="1:15" ht="14.4">
      <c r="A176" s="11">
        <v>175</v>
      </c>
      <c r="B176" s="11">
        <v>170145</v>
      </c>
      <c r="C176" s="20" t="s">
        <v>325</v>
      </c>
      <c r="D176" s="26">
        <v>42940</v>
      </c>
      <c r="E176" s="27" t="s">
        <v>51</v>
      </c>
      <c r="F176" s="20" t="s">
        <v>326</v>
      </c>
      <c r="G176" s="18">
        <v>1500000</v>
      </c>
      <c r="H176" s="18"/>
      <c r="I176" s="31">
        <v>1500000</v>
      </c>
      <c r="J176" s="18">
        <f>G176+H176-I176</f>
        <v>0</v>
      </c>
      <c r="K176" s="18"/>
      <c r="L176" s="18">
        <v>100000</v>
      </c>
      <c r="M176" s="18">
        <f>G176+H176-K176-L176</f>
        <v>1400000</v>
      </c>
      <c r="N176" s="30" t="str">
        <f>IF(J176&gt;0,"UNCLEARED",IF(J176=0,"CLEARED"))</f>
        <v>CLEARED</v>
      </c>
      <c r="O176" s="27"/>
    </row>
    <row r="177" spans="1:15" ht="14.4">
      <c r="A177" s="11">
        <v>176</v>
      </c>
      <c r="B177" s="11">
        <v>170146</v>
      </c>
      <c r="C177" s="20" t="s">
        <v>327</v>
      </c>
      <c r="D177" s="26">
        <v>42940</v>
      </c>
      <c r="E177" s="27" t="s">
        <v>54</v>
      </c>
      <c r="F177" s="20" t="s">
        <v>328</v>
      </c>
      <c r="G177" s="18">
        <v>50000</v>
      </c>
      <c r="H177" s="18"/>
      <c r="I177" s="31">
        <v>50000</v>
      </c>
      <c r="J177" s="18">
        <f>G177+H177-I177</f>
        <v>0</v>
      </c>
      <c r="K177" s="18"/>
      <c r="L177" s="18"/>
      <c r="M177" s="18">
        <f>G177+H177-K177-L177</f>
        <v>50000</v>
      </c>
      <c r="N177" s="30" t="str">
        <f>IF(J177&gt;0,"UNCLEARED",IF(J177=0,"CLEARED"))</f>
        <v>CLEARED</v>
      </c>
      <c r="O177" s="27"/>
    </row>
    <row r="178" spans="1:15" ht="14.4">
      <c r="A178" s="11">
        <v>177</v>
      </c>
      <c r="B178" s="11">
        <v>170148</v>
      </c>
      <c r="C178" s="20" t="s">
        <v>329</v>
      </c>
      <c r="D178" s="26">
        <v>42942</v>
      </c>
      <c r="E178" s="27" t="s">
        <v>54</v>
      </c>
      <c r="F178" s="20" t="s">
        <v>330</v>
      </c>
      <c r="G178" s="18">
        <v>5000000</v>
      </c>
      <c r="H178" s="18">
        <f>G178*10%</f>
        <v>500000</v>
      </c>
      <c r="I178" s="31">
        <v>0</v>
      </c>
      <c r="J178" s="18">
        <f>G178+H178-I178</f>
        <v>5500000</v>
      </c>
      <c r="K178" s="18">
        <v>100000</v>
      </c>
      <c r="L178" s="18">
        <v>1300000</v>
      </c>
      <c r="M178" s="18">
        <f>I178-K178-L178</f>
        <v>-1400000</v>
      </c>
      <c r="N178" s="30" t="str">
        <f>IF(J178&gt;0,"UNCLEARED",IF(J178=0,"CLEARED"))</f>
        <v>UNCLEARED</v>
      </c>
      <c r="O178" s="27"/>
    </row>
    <row r="179" spans="1:15" ht="14.4">
      <c r="A179" s="11">
        <v>178</v>
      </c>
      <c r="B179" s="11">
        <v>170148</v>
      </c>
      <c r="C179" s="20" t="s">
        <v>329</v>
      </c>
      <c r="D179" s="26">
        <v>42973</v>
      </c>
      <c r="E179" s="27" t="s">
        <v>54</v>
      </c>
      <c r="F179" s="20" t="s">
        <v>331</v>
      </c>
      <c r="G179" s="18">
        <v>5000000</v>
      </c>
      <c r="H179" s="18">
        <f>G179*10%</f>
        <v>500000</v>
      </c>
      <c r="I179" s="31">
        <v>5500000</v>
      </c>
      <c r="J179" s="18">
        <f>G179+H179-I179</f>
        <v>0</v>
      </c>
      <c r="K179" s="18">
        <v>100000</v>
      </c>
      <c r="L179" s="18">
        <v>1000000</v>
      </c>
      <c r="M179" s="18">
        <f>G179+H179-K179-L179</f>
        <v>4400000</v>
      </c>
      <c r="N179" s="30" t="str">
        <f>IF(J179&gt;0,"UNCLEARED",IF(J179=0,"CLEARED"))</f>
        <v>CLEARED</v>
      </c>
      <c r="O179" s="27"/>
    </row>
    <row r="180" spans="1:15" ht="14.4">
      <c r="A180" s="11">
        <v>179</v>
      </c>
      <c r="B180" s="11">
        <v>170148</v>
      </c>
      <c r="C180" s="20" t="s">
        <v>329</v>
      </c>
      <c r="D180" s="26">
        <v>43004</v>
      </c>
      <c r="E180" s="27" t="s">
        <v>54</v>
      </c>
      <c r="F180" s="20" t="s">
        <v>331</v>
      </c>
      <c r="G180" s="18">
        <v>5000000</v>
      </c>
      <c r="H180" s="18">
        <f>G180*10%</f>
        <v>500000</v>
      </c>
      <c r="I180" s="44">
        <v>5500000</v>
      </c>
      <c r="J180" s="18">
        <f>G180+H180-I180</f>
        <v>0</v>
      </c>
      <c r="K180" s="18">
        <f>G180*2%</f>
        <v>100000</v>
      </c>
      <c r="L180" s="18">
        <v>1300000</v>
      </c>
      <c r="M180" s="18">
        <f>I180-K180-L180</f>
        <v>4100000</v>
      </c>
      <c r="N180" s="30" t="str">
        <f>IF(J180&gt;0,"UNCLEARED",IF(J180=0,"CLEARED"))</f>
        <v>CLEARED</v>
      </c>
      <c r="O180" s="27"/>
    </row>
    <row r="181" spans="1:15" ht="14.4">
      <c r="A181" s="11">
        <v>180</v>
      </c>
      <c r="B181" s="11">
        <v>170149</v>
      </c>
      <c r="C181" s="20" t="s">
        <v>332</v>
      </c>
      <c r="D181" s="26">
        <v>42946</v>
      </c>
      <c r="E181" s="27" t="s">
        <v>51</v>
      </c>
      <c r="F181" s="20" t="s">
        <v>333</v>
      </c>
      <c r="G181" s="18">
        <v>7600000</v>
      </c>
      <c r="H181" s="18"/>
      <c r="I181" s="31">
        <v>7600000</v>
      </c>
      <c r="J181" s="18">
        <f>G181+H181-I181</f>
        <v>0</v>
      </c>
      <c r="K181" s="18"/>
      <c r="L181" s="18">
        <v>7400000</v>
      </c>
      <c r="M181" s="18">
        <f>G181+H181-K181-L181</f>
        <v>200000</v>
      </c>
      <c r="N181" s="30" t="str">
        <f>IF(J181&gt;0,"UNCLEARED",IF(J181=0,"CLEARED"))</f>
        <v>CLEARED</v>
      </c>
      <c r="O181" s="27"/>
    </row>
    <row r="182" spans="1:15" ht="14.4">
      <c r="A182" s="11">
        <v>181</v>
      </c>
      <c r="B182" s="11">
        <v>170150</v>
      </c>
      <c r="C182" s="20" t="s">
        <v>282</v>
      </c>
      <c r="D182" s="26">
        <v>42947</v>
      </c>
      <c r="E182" s="27" t="s">
        <v>54</v>
      </c>
      <c r="F182" s="20" t="s">
        <v>283</v>
      </c>
      <c r="G182" s="18">
        <v>4000000</v>
      </c>
      <c r="H182" s="18"/>
      <c r="I182" s="31">
        <v>0</v>
      </c>
      <c r="J182" s="18">
        <f>G182+H182-I182</f>
        <v>4000000</v>
      </c>
      <c r="K182" s="18"/>
      <c r="L182" s="18"/>
      <c r="M182" s="18">
        <f>G182+H182-K182-L182</f>
        <v>4000000</v>
      </c>
      <c r="N182" s="30" t="str">
        <f>IF(J182&gt;0,"UNCLEARED",IF(J182=0,"CLEARED"))</f>
        <v>UNCLEARED</v>
      </c>
      <c r="O182" s="27"/>
    </row>
    <row r="183" spans="1:15" ht="14.4">
      <c r="A183" s="11">
        <v>182</v>
      </c>
      <c r="B183" s="11">
        <v>170151</v>
      </c>
      <c r="C183" s="20" t="s">
        <v>334</v>
      </c>
      <c r="D183" s="26">
        <v>42947</v>
      </c>
      <c r="E183" s="27" t="s">
        <v>54</v>
      </c>
      <c r="F183" s="20" t="s">
        <v>335</v>
      </c>
      <c r="G183" s="18">
        <v>500000</v>
      </c>
      <c r="H183" s="18"/>
      <c r="I183" s="31">
        <v>500000</v>
      </c>
      <c r="J183" s="18">
        <f>G183+H183-I183</f>
        <v>0</v>
      </c>
      <c r="K183" s="18"/>
      <c r="L183" s="18">
        <v>50000</v>
      </c>
      <c r="M183" s="18">
        <f>G183+H183-K183-L183</f>
        <v>450000</v>
      </c>
      <c r="N183" s="30" t="str">
        <f>IF(J183&gt;0,"UNCLEARED",IF(J183=0,"CLEARED"))</f>
        <v>CLEARED</v>
      </c>
      <c r="O183" s="27"/>
    </row>
    <row r="184" spans="1:15" ht="14.4">
      <c r="A184" s="11">
        <v>183</v>
      </c>
      <c r="B184" s="11">
        <v>170151</v>
      </c>
      <c r="C184" s="20" t="s">
        <v>334</v>
      </c>
      <c r="D184" s="26">
        <v>42961</v>
      </c>
      <c r="E184" s="27" t="s">
        <v>54</v>
      </c>
      <c r="F184" s="20" t="s">
        <v>336</v>
      </c>
      <c r="G184" s="18">
        <v>100000</v>
      </c>
      <c r="H184" s="18"/>
      <c r="I184" s="31">
        <v>100000</v>
      </c>
      <c r="J184" s="18">
        <f>G184+H184-I184</f>
        <v>0</v>
      </c>
      <c r="K184" s="18"/>
      <c r="L184" s="18"/>
      <c r="M184" s="18">
        <f>G184+H184-K184-L184</f>
        <v>100000</v>
      </c>
      <c r="N184" s="30" t="str">
        <f>IF(J184&gt;0,"UNCLEARED",IF(J184=0,"CLEARED"))</f>
        <v>CLEARED</v>
      </c>
      <c r="O184" s="27"/>
    </row>
    <row r="185" spans="1:15" ht="14.4">
      <c r="A185" s="11">
        <v>184</v>
      </c>
      <c r="B185" s="11">
        <v>170152</v>
      </c>
      <c r="C185" s="20" t="s">
        <v>282</v>
      </c>
      <c r="D185" s="26">
        <v>42948</v>
      </c>
      <c r="E185" s="27" t="s">
        <v>54</v>
      </c>
      <c r="F185" s="20" t="s">
        <v>284</v>
      </c>
      <c r="G185" s="18">
        <v>4000000</v>
      </c>
      <c r="H185" s="18"/>
      <c r="I185" s="31">
        <v>0</v>
      </c>
      <c r="J185" s="18">
        <f>G185+H185-I185</f>
        <v>4000000</v>
      </c>
      <c r="K185" s="18"/>
      <c r="L185" s="18"/>
      <c r="M185" s="18">
        <f>G185+H185-K185-L185</f>
        <v>4000000</v>
      </c>
      <c r="N185" s="30" t="str">
        <f>IF(J185&gt;0,"UNCLEARED",IF(J185=0,"CLEARED"))</f>
        <v>UNCLEARED</v>
      </c>
      <c r="O185" s="27"/>
    </row>
    <row r="186" spans="1:15" ht="14.4">
      <c r="A186" s="11">
        <v>185</v>
      </c>
      <c r="B186" s="11">
        <v>170154</v>
      </c>
      <c r="C186" s="20" t="s">
        <v>337</v>
      </c>
      <c r="D186" s="26">
        <v>42950</v>
      </c>
      <c r="E186" s="27" t="s">
        <v>51</v>
      </c>
      <c r="F186" s="20" t="s">
        <v>338</v>
      </c>
      <c r="G186" s="18">
        <v>75000000</v>
      </c>
      <c r="H186" s="18">
        <f>G186*10%</f>
        <v>7500000</v>
      </c>
      <c r="I186" s="31">
        <v>82500000</v>
      </c>
      <c r="J186" s="18">
        <f>G186+H186-I186</f>
        <v>0</v>
      </c>
      <c r="K186" s="18"/>
      <c r="L186" s="18">
        <v>1050000</v>
      </c>
      <c r="M186" s="18">
        <f>G186+H186-K186-L186</f>
        <v>81450000</v>
      </c>
      <c r="N186" s="30" t="str">
        <f>IF(J186&gt;0,"UNCLEARED",IF(J186=0,"CLEARED"))</f>
        <v>CLEARED</v>
      </c>
      <c r="O186" s="27"/>
    </row>
    <row r="187" spans="1:15" ht="14.4">
      <c r="A187" s="11">
        <v>186</v>
      </c>
      <c r="B187" s="11">
        <v>170156</v>
      </c>
      <c r="C187" s="20" t="s">
        <v>339</v>
      </c>
      <c r="D187" s="26">
        <v>42954</v>
      </c>
      <c r="E187" s="27" t="s">
        <v>51</v>
      </c>
      <c r="F187" s="20" t="s">
        <v>340</v>
      </c>
      <c r="G187" s="18">
        <v>10000000</v>
      </c>
      <c r="H187" s="18">
        <f>G187*10%</f>
        <v>1000000</v>
      </c>
      <c r="I187" s="31">
        <v>11000000</v>
      </c>
      <c r="J187" s="18">
        <f>G187+H187-I187</f>
        <v>0</v>
      </c>
      <c r="K187" s="18"/>
      <c r="L187" s="18">
        <v>50000</v>
      </c>
      <c r="M187" s="18">
        <f>G187+H187-K187-L187</f>
        <v>10950000</v>
      </c>
      <c r="N187" s="30" t="str">
        <f>IF(J187&gt;0,"UNCLEARED",IF(J187=0,"CLEARED"))</f>
        <v>CLEARED</v>
      </c>
      <c r="O187" s="27"/>
    </row>
    <row r="188" spans="1:15" ht="14.4">
      <c r="A188" s="11">
        <v>187</v>
      </c>
      <c r="B188" s="11">
        <v>170157</v>
      </c>
      <c r="C188" s="20" t="s">
        <v>341</v>
      </c>
      <c r="D188" s="26">
        <v>42956</v>
      </c>
      <c r="E188" s="27" t="s">
        <v>51</v>
      </c>
      <c r="F188" s="20" t="s">
        <v>342</v>
      </c>
      <c r="G188" s="18">
        <v>80000000</v>
      </c>
      <c r="H188" s="18">
        <f>G188*10%</f>
        <v>8000000</v>
      </c>
      <c r="I188" s="31">
        <v>88000000</v>
      </c>
      <c r="J188" s="18">
        <f>G188+H188-I188</f>
        <v>0</v>
      </c>
      <c r="K188" s="18"/>
      <c r="L188" s="18">
        <v>150000</v>
      </c>
      <c r="M188" s="18">
        <f>I188-K188-L188</f>
        <v>87850000</v>
      </c>
      <c r="N188" s="30" t="str">
        <f>IF(J188&gt;0,"UNCLEARED",IF(J188=0,"CLEARED"))</f>
        <v>CLEARED</v>
      </c>
      <c r="O188" s="27"/>
    </row>
    <row r="189" spans="1:15" ht="14.4">
      <c r="A189" s="11">
        <v>188</v>
      </c>
      <c r="B189" s="11">
        <v>170159</v>
      </c>
      <c r="C189" s="20" t="s">
        <v>343</v>
      </c>
      <c r="D189" s="26">
        <v>42959</v>
      </c>
      <c r="E189" s="27" t="s">
        <v>54</v>
      </c>
      <c r="F189" s="20" t="s">
        <v>344</v>
      </c>
      <c r="G189" s="18">
        <v>4000000</v>
      </c>
      <c r="H189" s="18"/>
      <c r="I189" s="31">
        <v>4000000</v>
      </c>
      <c r="J189" s="18">
        <f>G189+H189-I189</f>
        <v>0</v>
      </c>
      <c r="K189" s="18"/>
      <c r="L189" s="18">
        <v>300000</v>
      </c>
      <c r="M189" s="18">
        <f>G189+H189-K189-L189</f>
        <v>3700000</v>
      </c>
      <c r="N189" s="30" t="str">
        <f>IF(J189&gt;0,"UNCLEARED",IF(J189=0,"CLEARED"))</f>
        <v>CLEARED</v>
      </c>
      <c r="O189" s="27"/>
    </row>
    <row r="190" spans="1:15" ht="14.4">
      <c r="A190" s="11">
        <v>189</v>
      </c>
      <c r="B190" s="11">
        <v>170160</v>
      </c>
      <c r="C190" s="20" t="s">
        <v>345</v>
      </c>
      <c r="D190" s="26">
        <v>42961</v>
      </c>
      <c r="E190" s="27" t="s">
        <v>51</v>
      </c>
      <c r="F190" s="20" t="s">
        <v>346</v>
      </c>
      <c r="G190" s="18">
        <v>1500000</v>
      </c>
      <c r="H190" s="18"/>
      <c r="I190" s="31">
        <v>1500000</v>
      </c>
      <c r="J190" s="18">
        <f>G190+H190-I190</f>
        <v>0</v>
      </c>
      <c r="K190" s="18"/>
      <c r="L190" s="18">
        <v>100000</v>
      </c>
      <c r="M190" s="18">
        <f>G190+H190-K190-L190</f>
        <v>1400000</v>
      </c>
      <c r="N190" s="30" t="str">
        <f>IF(J190&gt;0,"UNCLEARED",IF(J190=0,"CLEARED"))</f>
        <v>CLEARED</v>
      </c>
      <c r="O190" s="27"/>
    </row>
    <row r="191" spans="1:15" ht="14.4">
      <c r="A191" s="11">
        <v>190</v>
      </c>
      <c r="B191" s="11">
        <v>170160</v>
      </c>
      <c r="C191" s="20" t="s">
        <v>347</v>
      </c>
      <c r="D191" s="26">
        <v>43048</v>
      </c>
      <c r="E191" s="27" t="s">
        <v>348</v>
      </c>
      <c r="F191" s="20" t="s">
        <v>173</v>
      </c>
      <c r="G191" s="18">
        <v>1000000</v>
      </c>
      <c r="H191" s="18">
        <v>0</v>
      </c>
      <c r="I191" s="31">
        <v>1000000</v>
      </c>
      <c r="J191" s="18">
        <f>G191+H191-I191</f>
        <v>0</v>
      </c>
      <c r="K191" s="18">
        <v>0</v>
      </c>
      <c r="L191" s="18">
        <v>100000</v>
      </c>
      <c r="M191" s="18">
        <f>G191+H191-K191-L191</f>
        <v>900000</v>
      </c>
      <c r="N191" s="30" t="str">
        <f>IF(J191&gt;0,"UNCLEARED",IF(J191=0,"CLEARED"))</f>
        <v>CLEARED</v>
      </c>
      <c r="O191" s="27"/>
    </row>
    <row r="192" spans="1:15" ht="14.4">
      <c r="A192" s="11">
        <v>191</v>
      </c>
      <c r="B192" s="11">
        <v>170163</v>
      </c>
      <c r="C192" s="20" t="s">
        <v>349</v>
      </c>
      <c r="D192" s="26">
        <v>42962</v>
      </c>
      <c r="E192" s="27" t="s">
        <v>51</v>
      </c>
      <c r="F192" s="20" t="s">
        <v>350</v>
      </c>
      <c r="G192" s="18">
        <v>62750000</v>
      </c>
      <c r="H192" s="18">
        <f>G192*10%</f>
        <v>6275000</v>
      </c>
      <c r="I192" s="31">
        <v>69025000</v>
      </c>
      <c r="J192" s="18">
        <f>G192+H192-I192</f>
        <v>0</v>
      </c>
      <c r="K192" s="18"/>
      <c r="L192" s="18">
        <v>2837500</v>
      </c>
      <c r="M192" s="18">
        <f>G192+H192-K192-L192</f>
        <v>66187500</v>
      </c>
      <c r="N192" s="30" t="str">
        <f>IF(J192&gt;0,"UNCLEARED",IF(J192=0,"CLEARED"))</f>
        <v>CLEARED</v>
      </c>
      <c r="O192" s="27"/>
    </row>
    <row r="193" spans="1:15" ht="14.4">
      <c r="A193" s="11">
        <v>192</v>
      </c>
      <c r="B193" s="11">
        <v>170164</v>
      </c>
      <c r="C193" s="20" t="s">
        <v>351</v>
      </c>
      <c r="D193" s="26">
        <v>42962</v>
      </c>
      <c r="E193" s="27" t="s">
        <v>46</v>
      </c>
      <c r="F193" s="20" t="s">
        <v>352</v>
      </c>
      <c r="G193" s="18">
        <v>1000000</v>
      </c>
      <c r="H193" s="18"/>
      <c r="I193" s="31">
        <v>1000000</v>
      </c>
      <c r="J193" s="18">
        <f>G193+H193-I193</f>
        <v>0</v>
      </c>
      <c r="K193" s="18"/>
      <c r="L193" s="18">
        <v>300000</v>
      </c>
      <c r="M193" s="18">
        <f>G193+H193-K193-L193</f>
        <v>700000</v>
      </c>
      <c r="N193" s="30" t="str">
        <f>IF(J193&gt;0,"UNCLEARED",IF(J193=0,"CLEARED"))</f>
        <v>CLEARED</v>
      </c>
      <c r="O193" s="27"/>
    </row>
    <row r="194" spans="1:15" ht="14.4">
      <c r="A194" s="11">
        <v>193</v>
      </c>
      <c r="B194" s="11">
        <v>170164</v>
      </c>
      <c r="C194" s="20" t="s">
        <v>353</v>
      </c>
      <c r="D194" s="26">
        <v>42965</v>
      </c>
      <c r="E194" s="27" t="s">
        <v>51</v>
      </c>
      <c r="F194" s="20" t="s">
        <v>354</v>
      </c>
      <c r="G194" s="18">
        <v>6600000</v>
      </c>
      <c r="H194" s="18"/>
      <c r="I194" s="31">
        <v>6600000</v>
      </c>
      <c r="J194" s="18">
        <f>G194+H194-I194</f>
        <v>0</v>
      </c>
      <c r="K194" s="18"/>
      <c r="L194" s="18">
        <v>1700000</v>
      </c>
      <c r="M194" s="18">
        <f>I194-K194-L194</f>
        <v>4900000</v>
      </c>
      <c r="N194" s="30" t="str">
        <f>IF(J194&gt;0,"UNCLEARED",IF(J194=0,"CLEARED"))</f>
        <v>CLEARED</v>
      </c>
      <c r="O194" s="27"/>
    </row>
    <row r="195" spans="1:15" ht="14.4">
      <c r="A195" s="11">
        <v>194</v>
      </c>
      <c r="B195" s="11">
        <v>170164</v>
      </c>
      <c r="C195" s="20" t="s">
        <v>351</v>
      </c>
      <c r="D195" s="26">
        <v>42983</v>
      </c>
      <c r="E195" s="27" t="s">
        <v>46</v>
      </c>
      <c r="F195" s="20" t="s">
        <v>355</v>
      </c>
      <c r="G195" s="18">
        <v>1500000</v>
      </c>
      <c r="H195" s="18"/>
      <c r="I195" s="31">
        <v>1500000</v>
      </c>
      <c r="J195" s="18">
        <f>G195+H195-I195</f>
        <v>0</v>
      </c>
      <c r="K195" s="18"/>
      <c r="L195" s="18">
        <v>500000</v>
      </c>
      <c r="M195" s="18">
        <f>I195-K195-L195</f>
        <v>1000000</v>
      </c>
      <c r="N195" s="30" t="str">
        <f>IF(J195&gt;0,"UNCLEARED",IF(J195=0,"CLEARED"))</f>
        <v>CLEARED</v>
      </c>
      <c r="O195" s="27"/>
    </row>
    <row r="196" spans="1:15" ht="14.4">
      <c r="A196" s="11">
        <v>195</v>
      </c>
      <c r="B196" s="11">
        <v>170165</v>
      </c>
      <c r="C196" s="20" t="s">
        <v>356</v>
      </c>
      <c r="D196" s="26">
        <v>42963</v>
      </c>
      <c r="E196" s="27" t="s">
        <v>51</v>
      </c>
      <c r="F196" s="20" t="s">
        <v>357</v>
      </c>
      <c r="G196" s="18">
        <v>400000</v>
      </c>
      <c r="H196" s="18"/>
      <c r="I196" s="31">
        <v>400000</v>
      </c>
      <c r="J196" s="18">
        <f>G196+H196-I196</f>
        <v>0</v>
      </c>
      <c r="K196" s="18"/>
      <c r="L196" s="18">
        <v>20000</v>
      </c>
      <c r="M196" s="18">
        <f>G196+H196-K196-L196</f>
        <v>380000</v>
      </c>
      <c r="N196" s="30" t="str">
        <f>IF(J196&gt;0,"UNCLEARED",IF(J196=0,"CLEARED"))</f>
        <v>CLEARED</v>
      </c>
      <c r="O196" s="27"/>
    </row>
    <row r="197" spans="1:15" ht="14.4">
      <c r="A197" s="11">
        <v>196</v>
      </c>
      <c r="B197" s="11">
        <v>170168</v>
      </c>
      <c r="C197" s="20" t="s">
        <v>358</v>
      </c>
      <c r="D197" s="26">
        <v>42965</v>
      </c>
      <c r="E197" s="27" t="s">
        <v>51</v>
      </c>
      <c r="F197" s="20" t="s">
        <v>359</v>
      </c>
      <c r="G197" s="18">
        <v>36500000</v>
      </c>
      <c r="H197" s="18"/>
      <c r="I197" s="31">
        <v>36500000</v>
      </c>
      <c r="J197" s="18">
        <f>G197+H197-I197</f>
        <v>0</v>
      </c>
      <c r="K197" s="18"/>
      <c r="L197" s="18">
        <v>4500000</v>
      </c>
      <c r="M197" s="18">
        <f>G197+H197-K197-L197</f>
        <v>32000000</v>
      </c>
      <c r="N197" s="30" t="str">
        <f>IF(J197&gt;0,"UNCLEARED",IF(J197=0,"CLEARED"))</f>
        <v>CLEARED</v>
      </c>
      <c r="O197" s="27"/>
    </row>
    <row r="198" spans="1:15" ht="14.4">
      <c r="A198" s="11">
        <v>197</v>
      </c>
      <c r="B198" s="11">
        <v>170169</v>
      </c>
      <c r="C198" s="20" t="s">
        <v>360</v>
      </c>
      <c r="D198" s="26">
        <v>42966</v>
      </c>
      <c r="E198" s="27" t="s">
        <v>46</v>
      </c>
      <c r="F198" s="20" t="s">
        <v>361</v>
      </c>
      <c r="G198" s="18">
        <v>2000000</v>
      </c>
      <c r="H198" s="18"/>
      <c r="I198" s="31">
        <v>2000000</v>
      </c>
      <c r="J198" s="18">
        <f>G198+H198-I198</f>
        <v>0</v>
      </c>
      <c r="K198" s="18"/>
      <c r="L198" s="18">
        <v>650000</v>
      </c>
      <c r="M198" s="18">
        <f>G198+H198-K198-L198</f>
        <v>1350000</v>
      </c>
      <c r="N198" s="30" t="str">
        <f>IF(J198&gt;0,"UNCLEARED",IF(J198=0,"CLEARED"))</f>
        <v>CLEARED</v>
      </c>
      <c r="O198" s="27"/>
    </row>
    <row r="199" spans="1:15" ht="14.4">
      <c r="A199" s="11">
        <v>198</v>
      </c>
      <c r="B199" s="11">
        <v>170169</v>
      </c>
      <c r="C199" s="20" t="s">
        <v>360</v>
      </c>
      <c r="D199" s="26">
        <v>42968</v>
      </c>
      <c r="E199" s="27" t="s">
        <v>51</v>
      </c>
      <c r="F199" s="20" t="s">
        <v>346</v>
      </c>
      <c r="G199" s="18">
        <v>3500000</v>
      </c>
      <c r="H199" s="18"/>
      <c r="I199" s="31">
        <v>3500000</v>
      </c>
      <c r="J199" s="18">
        <f>G199+H199-I199</f>
        <v>0</v>
      </c>
      <c r="K199" s="18"/>
      <c r="L199" s="18">
        <v>500000</v>
      </c>
      <c r="M199" s="18">
        <f>G199+H199-K199-L199</f>
        <v>3000000</v>
      </c>
      <c r="N199" s="30" t="str">
        <f>IF(J199&gt;0,"UNCLEARED",IF(J199=0,"CLEARED"))</f>
        <v>CLEARED</v>
      </c>
      <c r="O199" s="27"/>
    </row>
    <row r="200" spans="1:15" ht="14.4">
      <c r="A200" s="11">
        <v>199</v>
      </c>
      <c r="B200" s="11">
        <v>170169</v>
      </c>
      <c r="C200" s="20" t="s">
        <v>360</v>
      </c>
      <c r="D200" s="26">
        <v>42968</v>
      </c>
      <c r="E200" s="27" t="s">
        <v>46</v>
      </c>
      <c r="F200" s="20" t="s">
        <v>362</v>
      </c>
      <c r="G200" s="18">
        <v>1500000</v>
      </c>
      <c r="H200" s="18"/>
      <c r="I200" s="31">
        <v>1500000</v>
      </c>
      <c r="J200" s="18">
        <f>G200+H200-I200</f>
        <v>0</v>
      </c>
      <c r="K200" s="18"/>
      <c r="L200" s="18">
        <v>500000</v>
      </c>
      <c r="M200" s="18">
        <f>G200+H200-K200-L200</f>
        <v>1000000</v>
      </c>
      <c r="N200" s="30" t="str">
        <f>IF(J200&gt;0,"UNCLEARED",IF(J200=0,"CLEARED"))</f>
        <v>CLEARED</v>
      </c>
      <c r="O200" s="27"/>
    </row>
    <row r="201" spans="1:15" ht="14.4">
      <c r="A201" s="11">
        <v>200</v>
      </c>
      <c r="B201" s="11">
        <v>170169</v>
      </c>
      <c r="C201" s="20" t="s">
        <v>360</v>
      </c>
      <c r="D201" s="26">
        <v>42971</v>
      </c>
      <c r="E201" s="27" t="s">
        <v>51</v>
      </c>
      <c r="F201" s="20" t="s">
        <v>363</v>
      </c>
      <c r="G201" s="18">
        <v>188500000</v>
      </c>
      <c r="H201" s="18">
        <f>G201*10%</f>
        <v>18850000</v>
      </c>
      <c r="I201" s="31">
        <v>207350000</v>
      </c>
      <c r="J201" s="18">
        <f>G201+H201-I201</f>
        <v>0</v>
      </c>
      <c r="K201" s="18"/>
      <c r="L201" s="18">
        <v>9528000</v>
      </c>
      <c r="M201" s="18">
        <f>G201+H201-K201-L201</f>
        <v>197822000</v>
      </c>
      <c r="N201" s="30" t="str">
        <f>IF(J201&gt;0,"UNCLEARED",IF(J201=0,"CLEARED"))</f>
        <v>CLEARED</v>
      </c>
      <c r="O201" s="27"/>
    </row>
    <row r="202" spans="1:15" ht="14.4">
      <c r="A202" s="11">
        <v>201</v>
      </c>
      <c r="B202" s="11">
        <v>170169</v>
      </c>
      <c r="C202" s="20" t="s">
        <v>360</v>
      </c>
      <c r="D202" s="26">
        <v>42991</v>
      </c>
      <c r="E202" s="27" t="s">
        <v>51</v>
      </c>
      <c r="F202" s="20" t="s">
        <v>364</v>
      </c>
      <c r="G202" s="18">
        <v>6000000</v>
      </c>
      <c r="H202" s="18">
        <f>G202*10%</f>
        <v>600000</v>
      </c>
      <c r="I202" s="31">
        <v>6600000</v>
      </c>
      <c r="J202" s="18">
        <f>G202+H202-I202</f>
        <v>0</v>
      </c>
      <c r="K202" s="18"/>
      <c r="L202" s="18">
        <v>4401000</v>
      </c>
      <c r="M202" s="18">
        <f>G202+H202-K202-L202</f>
        <v>2199000</v>
      </c>
      <c r="N202" s="30" t="str">
        <f>IF(J202&gt;0,"UNCLEARED",IF(J202=0,"CLEARED"))</f>
        <v>CLEARED</v>
      </c>
      <c r="O202" s="27"/>
    </row>
    <row r="203" spans="1:15" ht="14.4">
      <c r="A203" s="11">
        <v>202</v>
      </c>
      <c r="B203" s="11">
        <v>170175</v>
      </c>
      <c r="C203" s="20" t="s">
        <v>365</v>
      </c>
      <c r="D203" s="26">
        <v>42974</v>
      </c>
      <c r="E203" s="27" t="s">
        <v>54</v>
      </c>
      <c r="F203" s="20" t="s">
        <v>366</v>
      </c>
      <c r="G203" s="18">
        <v>250000</v>
      </c>
      <c r="H203" s="18"/>
      <c r="I203" s="31">
        <v>250000</v>
      </c>
      <c r="J203" s="18">
        <f>G203+H203-I203</f>
        <v>0</v>
      </c>
      <c r="K203" s="18"/>
      <c r="L203" s="18">
        <v>300000</v>
      </c>
      <c r="M203" s="18">
        <f>G203+H203-K203-L203</f>
        <v>-50000</v>
      </c>
      <c r="N203" s="30" t="str">
        <f>IF(J203&gt;0,"UNCLEARED",IF(J203=0,"CLEARED"))</f>
        <v>CLEARED</v>
      </c>
      <c r="O203" s="27"/>
    </row>
    <row r="204" spans="1:15" ht="14.4">
      <c r="A204" s="11">
        <v>203</v>
      </c>
      <c r="B204" s="11">
        <v>170176</v>
      </c>
      <c r="C204" s="20" t="s">
        <v>367</v>
      </c>
      <c r="D204" s="26">
        <v>42979</v>
      </c>
      <c r="E204" s="27" t="s">
        <v>54</v>
      </c>
      <c r="F204" s="20" t="s">
        <v>368</v>
      </c>
      <c r="G204" s="18">
        <v>800000</v>
      </c>
      <c r="H204" s="18"/>
      <c r="I204" s="29">
        <v>800000</v>
      </c>
      <c r="J204" s="18">
        <f>G204+H204-I204</f>
        <v>0</v>
      </c>
      <c r="K204" s="18"/>
      <c r="L204" s="18"/>
      <c r="M204" s="18">
        <f>I204-K204-L204</f>
        <v>800000</v>
      </c>
      <c r="N204" s="30" t="str">
        <f>IF(J204&gt;0,"UNCLEARED",IF(J204=0,"CLEARED"))</f>
        <v>CLEARED</v>
      </c>
      <c r="O204" s="27"/>
    </row>
    <row r="205" spans="1:15" ht="14.4">
      <c r="A205" s="11">
        <v>204</v>
      </c>
      <c r="B205" s="11">
        <v>170177</v>
      </c>
      <c r="C205" s="20" t="s">
        <v>369</v>
      </c>
      <c r="D205" s="26">
        <v>42982</v>
      </c>
      <c r="E205" s="27" t="s">
        <v>54</v>
      </c>
      <c r="F205" s="20" t="s">
        <v>370</v>
      </c>
      <c r="G205" s="18">
        <v>5000000</v>
      </c>
      <c r="H205" s="18"/>
      <c r="I205" s="48">
        <v>0</v>
      </c>
      <c r="J205" s="18">
        <f>G205+H205-I205</f>
        <v>5000000</v>
      </c>
      <c r="K205" s="18"/>
      <c r="L205" s="18">
        <v>270000</v>
      </c>
      <c r="M205" s="18">
        <f>I205-K205-L205</f>
        <v>-270000</v>
      </c>
      <c r="N205" s="30" t="str">
        <f>IF(J205&gt;0,"UNCLEARED",IF(J205=0,"CLEARED"))</f>
        <v>UNCLEARED</v>
      </c>
      <c r="O205" s="27"/>
    </row>
    <row r="206" spans="1:15" ht="14.4">
      <c r="A206" s="11">
        <v>205</v>
      </c>
      <c r="B206" s="11">
        <v>170178</v>
      </c>
      <c r="C206" s="20" t="s">
        <v>371</v>
      </c>
      <c r="D206" s="26">
        <v>42983</v>
      </c>
      <c r="E206" s="27" t="s">
        <v>51</v>
      </c>
      <c r="F206" s="20" t="s">
        <v>372</v>
      </c>
      <c r="G206" s="18">
        <v>3200000</v>
      </c>
      <c r="H206" s="18"/>
      <c r="I206" s="31">
        <v>8000</v>
      </c>
      <c r="J206" s="18">
        <f>G206+H206-I206</f>
        <v>3192000</v>
      </c>
      <c r="K206" s="18"/>
      <c r="L206" s="18"/>
      <c r="M206" s="18">
        <f>G206+H206-K206-L206</f>
        <v>3200000</v>
      </c>
      <c r="N206" s="30" t="str">
        <f>IF(J206&gt;0,"UNCLEARED",IF(J206=0,"CLEARED"))</f>
        <v>UNCLEARED</v>
      </c>
      <c r="O206" s="27"/>
    </row>
    <row r="207" spans="1:15" ht="14.4">
      <c r="A207" s="11">
        <v>206</v>
      </c>
      <c r="B207" s="11">
        <v>170180</v>
      </c>
      <c r="C207" s="20" t="s">
        <v>373</v>
      </c>
      <c r="D207" s="26">
        <v>42983</v>
      </c>
      <c r="E207" s="27" t="s">
        <v>46</v>
      </c>
      <c r="F207" s="20" t="s">
        <v>374</v>
      </c>
      <c r="G207" s="18">
        <v>100000</v>
      </c>
      <c r="H207" s="18"/>
      <c r="I207" s="31">
        <v>100000</v>
      </c>
      <c r="J207" s="18">
        <f>G207+H207-I207</f>
        <v>0</v>
      </c>
      <c r="K207" s="18"/>
      <c r="L207" s="18">
        <v>20000</v>
      </c>
      <c r="M207" s="18">
        <f>I207-K207-L207</f>
        <v>80000</v>
      </c>
      <c r="N207" s="30" t="str">
        <f>IF(J207&gt;0,"UNCLEARED",IF(J207=0,"CLEARED"))</f>
        <v>CLEARED</v>
      </c>
      <c r="O207" s="27"/>
    </row>
    <row r="208" spans="1:15" ht="14.4">
      <c r="A208" s="11">
        <v>207</v>
      </c>
      <c r="B208" s="11">
        <v>170182</v>
      </c>
      <c r="C208" s="20" t="s">
        <v>375</v>
      </c>
      <c r="D208" s="26">
        <v>42984</v>
      </c>
      <c r="E208" s="27" t="s">
        <v>54</v>
      </c>
      <c r="F208" s="20" t="s">
        <v>376</v>
      </c>
      <c r="G208" s="18">
        <v>1400000</v>
      </c>
      <c r="H208" s="18"/>
      <c r="I208" s="29">
        <v>1400000</v>
      </c>
      <c r="J208" s="18">
        <f>G208+H208-I208</f>
        <v>0</v>
      </c>
      <c r="K208" s="18"/>
      <c r="L208" s="18">
        <v>100000</v>
      </c>
      <c r="M208" s="18">
        <f>I208-K208-L208</f>
        <v>1300000</v>
      </c>
      <c r="N208" s="30" t="str">
        <f>IF(J208&gt;0,"UNCLEARED",IF(J208=0,"CLEARED"))</f>
        <v>CLEARED</v>
      </c>
      <c r="O208" s="27"/>
    </row>
    <row r="209" spans="1:15" ht="14.4">
      <c r="A209" s="11">
        <v>208</v>
      </c>
      <c r="B209" s="11">
        <v>170183</v>
      </c>
      <c r="C209" s="20" t="s">
        <v>377</v>
      </c>
      <c r="D209" s="26">
        <v>42984</v>
      </c>
      <c r="E209" s="27" t="s">
        <v>54</v>
      </c>
      <c r="F209" s="20" t="s">
        <v>378</v>
      </c>
      <c r="G209" s="18">
        <v>400000</v>
      </c>
      <c r="H209" s="18"/>
      <c r="I209" s="48">
        <v>0</v>
      </c>
      <c r="J209" s="18">
        <f>G209+H209-I209</f>
        <v>400000</v>
      </c>
      <c r="K209" s="18"/>
      <c r="L209" s="18"/>
      <c r="M209" s="18">
        <f>I209-K209-L209</f>
        <v>0</v>
      </c>
      <c r="N209" s="30" t="str">
        <f>IF(J209&gt;0,"UNCLEARED",IF(J209=0,"CLEARED"))</f>
        <v>UNCLEARED</v>
      </c>
      <c r="O209" s="27"/>
    </row>
    <row r="210" spans="1:15" ht="14.4">
      <c r="A210" s="11">
        <v>209</v>
      </c>
      <c r="B210" s="11">
        <v>170184</v>
      </c>
      <c r="C210" s="20" t="s">
        <v>379</v>
      </c>
      <c r="D210" s="26">
        <v>42985</v>
      </c>
      <c r="E210" s="27" t="s">
        <v>46</v>
      </c>
      <c r="F210" s="20" t="s">
        <v>380</v>
      </c>
      <c r="G210" s="18">
        <v>900000</v>
      </c>
      <c r="H210" s="18"/>
      <c r="I210" s="31">
        <v>900000</v>
      </c>
      <c r="J210" s="18">
        <f>G210+H210-I210</f>
        <v>0</v>
      </c>
      <c r="K210" s="18"/>
      <c r="L210" s="18"/>
      <c r="M210" s="18">
        <f>I210-K210-L210</f>
        <v>900000</v>
      </c>
      <c r="N210" s="30" t="str">
        <f>IF(J210&gt;0,"UNCLEARED",IF(J210=0,"CLEARED"))</f>
        <v>CLEARED</v>
      </c>
      <c r="O210" s="27"/>
    </row>
    <row r="211" spans="1:15" ht="14.4">
      <c r="A211" s="11">
        <v>210</v>
      </c>
      <c r="B211" s="11">
        <v>170185</v>
      </c>
      <c r="C211" s="20" t="s">
        <v>381</v>
      </c>
      <c r="D211" s="26">
        <v>42985</v>
      </c>
      <c r="E211" s="27" t="s">
        <v>54</v>
      </c>
      <c r="F211" s="20" t="s">
        <v>382</v>
      </c>
      <c r="G211" s="18">
        <v>50000</v>
      </c>
      <c r="H211" s="18"/>
      <c r="I211" s="44">
        <v>50000</v>
      </c>
      <c r="J211" s="18">
        <f>G211+H211-I211</f>
        <v>0</v>
      </c>
      <c r="K211" s="18"/>
      <c r="L211" s="18"/>
      <c r="M211" s="18">
        <f>I211-K211-L211</f>
        <v>50000</v>
      </c>
      <c r="N211" s="30" t="str">
        <f>IF(J211&gt;0,"UNCLEARED",IF(J211=0,"CLEARED"))</f>
        <v>CLEARED</v>
      </c>
      <c r="O211" s="27"/>
    </row>
    <row r="212" spans="1:15" ht="14.4">
      <c r="A212" s="11">
        <v>211</v>
      </c>
      <c r="B212" s="11">
        <v>170187</v>
      </c>
      <c r="C212" s="20" t="s">
        <v>383</v>
      </c>
      <c r="D212" s="26">
        <v>42991</v>
      </c>
      <c r="E212" s="27" t="s">
        <v>46</v>
      </c>
      <c r="F212" s="20" t="s">
        <v>384</v>
      </c>
      <c r="G212" s="18">
        <v>1000000</v>
      </c>
      <c r="H212" s="18"/>
      <c r="I212" s="31">
        <v>1000000</v>
      </c>
      <c r="J212" s="18">
        <f>G212+H212-I212</f>
        <v>0</v>
      </c>
      <c r="K212" s="18"/>
      <c r="L212" s="18">
        <v>100000</v>
      </c>
      <c r="M212" s="18">
        <f>I212-K212-L212</f>
        <v>900000</v>
      </c>
      <c r="N212" s="30" t="str">
        <f>IF(J212&gt;0,"UNCLEARED",IF(J212=0,"CLEARED"))</f>
        <v>CLEARED</v>
      </c>
      <c r="O212" s="27"/>
    </row>
    <row r="213" spans="1:15" ht="14.4">
      <c r="A213" s="11">
        <v>212</v>
      </c>
      <c r="B213" s="11">
        <v>170187</v>
      </c>
      <c r="C213" s="20" t="s">
        <v>385</v>
      </c>
      <c r="D213" s="26">
        <v>43020</v>
      </c>
      <c r="E213" s="27" t="s">
        <v>386</v>
      </c>
      <c r="F213" s="20" t="s">
        <v>387</v>
      </c>
      <c r="G213" s="28">
        <v>2000000</v>
      </c>
      <c r="H213" s="28"/>
      <c r="I213" s="44">
        <v>2000000</v>
      </c>
      <c r="J213" s="18">
        <f>G213+H213-I213</f>
        <v>0</v>
      </c>
      <c r="K213" s="18"/>
      <c r="L213" s="18">
        <v>1500000</v>
      </c>
      <c r="M213" s="18">
        <f>I213-K213-L213</f>
        <v>500000</v>
      </c>
      <c r="N213" s="30" t="str">
        <f>IF(J213&gt;0,"UNCLEARED",IF(J213=0,"CLEARED"))</f>
        <v>CLEARED</v>
      </c>
      <c r="O213" s="27"/>
    </row>
    <row r="214" spans="1:15" ht="14.4">
      <c r="A214" s="11">
        <v>213</v>
      </c>
      <c r="B214" s="11">
        <v>170187</v>
      </c>
      <c r="C214" s="20" t="s">
        <v>385</v>
      </c>
      <c r="D214" s="26">
        <v>43028</v>
      </c>
      <c r="E214" s="27" t="s">
        <v>388</v>
      </c>
      <c r="F214" s="20" t="s">
        <v>389</v>
      </c>
      <c r="G214" s="28">
        <v>1000000</v>
      </c>
      <c r="H214" s="28"/>
      <c r="I214" s="44">
        <v>1000000</v>
      </c>
      <c r="J214" s="18">
        <f>G214+H214-I214</f>
        <v>0</v>
      </c>
      <c r="K214" s="18"/>
      <c r="L214" s="18">
        <v>100000</v>
      </c>
      <c r="M214" s="18">
        <f>I214-K214-L214</f>
        <v>900000</v>
      </c>
      <c r="N214" s="30" t="str">
        <f>IF(J214&gt;0,"UNCLEARED",IF(J214=0,"CLEARED"))</f>
        <v>CLEARED</v>
      </c>
      <c r="O214" s="27"/>
    </row>
    <row r="215" spans="1:15" ht="14.4">
      <c r="A215" s="11">
        <v>214</v>
      </c>
      <c r="B215" s="11">
        <v>170188</v>
      </c>
      <c r="C215" s="20" t="s">
        <v>390</v>
      </c>
      <c r="D215" s="26">
        <v>42991</v>
      </c>
      <c r="E215" s="27" t="s">
        <v>46</v>
      </c>
      <c r="F215" s="20" t="s">
        <v>391</v>
      </c>
      <c r="G215" s="18">
        <v>1000000</v>
      </c>
      <c r="H215" s="18"/>
      <c r="I215" s="31">
        <v>1000000</v>
      </c>
      <c r="J215" s="18">
        <f>G215+H215-I215</f>
        <v>0</v>
      </c>
      <c r="K215" s="18"/>
      <c r="L215" s="18">
        <v>30000</v>
      </c>
      <c r="M215" s="18">
        <f>I215-K215-L215</f>
        <v>970000</v>
      </c>
      <c r="N215" s="30" t="str">
        <f>IF(J215&gt;0,"UNCLEARED",IF(J215=0,"CLEARED"))</f>
        <v>CLEARED</v>
      </c>
      <c r="O215" s="27"/>
    </row>
    <row r="216" spans="1:15" ht="14.4">
      <c r="A216" s="11">
        <v>215</v>
      </c>
      <c r="B216" s="11">
        <v>170190</v>
      </c>
      <c r="C216" s="39" t="s">
        <v>392</v>
      </c>
      <c r="D216" s="40">
        <v>42993</v>
      </c>
      <c r="E216" s="41" t="s">
        <v>51</v>
      </c>
      <c r="F216" s="39" t="s">
        <v>393</v>
      </c>
      <c r="G216" s="42">
        <v>40000000</v>
      </c>
      <c r="H216" s="42"/>
      <c r="I216" s="45">
        <v>40000000</v>
      </c>
      <c r="J216" s="42">
        <f>G216+H216-I216</f>
        <v>0</v>
      </c>
      <c r="K216" s="42"/>
      <c r="L216" s="42"/>
      <c r="M216" s="42">
        <f>G216+H216-K216-L216</f>
        <v>40000000</v>
      </c>
      <c r="N216" s="46" t="str">
        <f>IF(J216&gt;0,"UNCLEARED",IF(J216=0,"CLEARED"))</f>
        <v>CLEARED</v>
      </c>
      <c r="O216" s="41"/>
    </row>
    <row r="217" spans="1:15" ht="14.4">
      <c r="A217" s="11">
        <v>216</v>
      </c>
      <c r="B217" s="11">
        <v>170191</v>
      </c>
      <c r="C217" s="20" t="s">
        <v>394</v>
      </c>
      <c r="D217" s="26">
        <v>42993</v>
      </c>
      <c r="E217" s="27" t="s">
        <v>51</v>
      </c>
      <c r="F217" s="20" t="s">
        <v>395</v>
      </c>
      <c r="G217" s="18">
        <v>8050000</v>
      </c>
      <c r="H217" s="18"/>
      <c r="I217" s="31">
        <v>8050000</v>
      </c>
      <c r="J217" s="18">
        <f>G217+H217-I217</f>
        <v>0</v>
      </c>
      <c r="K217" s="18"/>
      <c r="L217" s="18"/>
      <c r="M217" s="18">
        <f>G217+H217-K217-L217</f>
        <v>8050000</v>
      </c>
      <c r="N217" s="30" t="str">
        <f>IF(J217&gt;0,"UNCLEARED",IF(J217=0,"CLEARED"))</f>
        <v>CLEARED</v>
      </c>
      <c r="O217" s="27"/>
    </row>
    <row r="218" spans="1:15" ht="14.4">
      <c r="A218" s="11">
        <v>217</v>
      </c>
      <c r="B218" s="11">
        <v>170192</v>
      </c>
      <c r="C218" s="20" t="s">
        <v>396</v>
      </c>
      <c r="D218" s="26">
        <v>42996</v>
      </c>
      <c r="E218" s="27" t="s">
        <v>51</v>
      </c>
      <c r="F218" s="20" t="s">
        <v>397</v>
      </c>
      <c r="G218" s="18">
        <v>174621820</v>
      </c>
      <c r="H218" s="18">
        <v>17462180</v>
      </c>
      <c r="I218" s="31">
        <v>192084000</v>
      </c>
      <c r="J218" s="18">
        <f>G218+H218-I218</f>
        <v>0</v>
      </c>
      <c r="K218" s="18">
        <v>2619327.3</v>
      </c>
      <c r="L218" s="18">
        <v>44221491</v>
      </c>
      <c r="M218" s="18">
        <f>I218-H218-K218-L218</f>
        <v>127781001.7</v>
      </c>
      <c r="N218" s="30" t="str">
        <f>IF(J218&gt;0,"UNCLEARED",IF(J218=0,"CLEARED"))</f>
        <v>CLEARED</v>
      </c>
      <c r="O218" s="27"/>
    </row>
    <row r="219" spans="1:15" ht="14.4">
      <c r="A219" s="11">
        <v>218</v>
      </c>
      <c r="B219" s="11">
        <v>170193</v>
      </c>
      <c r="C219" s="20" t="s">
        <v>398</v>
      </c>
      <c r="D219" s="26">
        <v>42996</v>
      </c>
      <c r="E219" s="27" t="s">
        <v>54</v>
      </c>
      <c r="F219" s="20" t="s">
        <v>399</v>
      </c>
      <c r="G219" s="18">
        <v>4500000</v>
      </c>
      <c r="H219" s="18"/>
      <c r="I219" s="44">
        <v>4500000</v>
      </c>
      <c r="J219" s="18">
        <f>G219+H219-I219</f>
        <v>0</v>
      </c>
      <c r="K219" s="18"/>
      <c r="L219" s="18">
        <v>1120500</v>
      </c>
      <c r="M219" s="18">
        <f>I219-K219-L219</f>
        <v>3379500</v>
      </c>
      <c r="N219" s="30" t="str">
        <f>IF(J219&gt;0,"UNCLEARED",IF(J219=0,"CLEARED"))</f>
        <v>CLEARED</v>
      </c>
      <c r="O219" s="27"/>
    </row>
    <row r="220" spans="1:15" ht="14.4">
      <c r="A220" s="11">
        <v>219</v>
      </c>
      <c r="B220" s="11">
        <v>170193</v>
      </c>
      <c r="C220" s="20" t="s">
        <v>400</v>
      </c>
      <c r="D220" s="26">
        <v>43026</v>
      </c>
      <c r="E220" s="27" t="s">
        <v>401</v>
      </c>
      <c r="F220" s="20" t="s">
        <v>389</v>
      </c>
      <c r="G220" s="28">
        <v>4500000</v>
      </c>
      <c r="H220" s="28"/>
      <c r="I220" s="44">
        <v>4500000</v>
      </c>
      <c r="J220" s="18">
        <f>G220+H220-I220</f>
        <v>0</v>
      </c>
      <c r="K220" s="18"/>
      <c r="L220" s="18">
        <v>150000</v>
      </c>
      <c r="M220" s="18">
        <f>I220-K220-L220</f>
        <v>4350000</v>
      </c>
      <c r="N220" s="30" t="str">
        <f>IF(J220&gt;0,"UNCLEARED",IF(J220=0,"CLEARED"))</f>
        <v>CLEARED</v>
      </c>
      <c r="O220" s="27"/>
    </row>
    <row r="221" spans="1:15" ht="14.4">
      <c r="A221" s="11">
        <v>220</v>
      </c>
      <c r="B221" s="11">
        <v>170193</v>
      </c>
      <c r="C221" s="20" t="s">
        <v>402</v>
      </c>
      <c r="D221" s="26">
        <v>43057</v>
      </c>
      <c r="E221" s="27" t="s">
        <v>403</v>
      </c>
      <c r="F221" s="20" t="s">
        <v>389</v>
      </c>
      <c r="G221" s="18">
        <v>4500000</v>
      </c>
      <c r="H221" s="18">
        <v>0</v>
      </c>
      <c r="I221" s="31">
        <v>4500000</v>
      </c>
      <c r="J221" s="18">
        <f>G221+H221-I221</f>
        <v>0</v>
      </c>
      <c r="K221" s="18">
        <v>0</v>
      </c>
      <c r="L221" s="18">
        <v>150000</v>
      </c>
      <c r="M221" s="18">
        <f>G221+H221-K221-L221</f>
        <v>4350000</v>
      </c>
      <c r="N221" s="30" t="str">
        <f>IF(J221&gt;0,"UNCLEARED",IF(J221=0,"CLEARED"))</f>
        <v>CLEARED</v>
      </c>
      <c r="O221" s="27"/>
    </row>
    <row r="222" spans="1:15" ht="14.4">
      <c r="A222" s="11">
        <v>221</v>
      </c>
      <c r="B222" s="11">
        <v>170194</v>
      </c>
      <c r="C222" s="20" t="s">
        <v>404</v>
      </c>
      <c r="D222" s="26">
        <v>42997</v>
      </c>
      <c r="E222" s="27" t="s">
        <v>54</v>
      </c>
      <c r="F222" s="20" t="s">
        <v>405</v>
      </c>
      <c r="G222" s="18">
        <v>4000000</v>
      </c>
      <c r="H222" s="18"/>
      <c r="I222" s="44"/>
      <c r="J222" s="18">
        <f>G222+H222-I222</f>
        <v>4000000</v>
      </c>
      <c r="K222" s="18"/>
      <c r="L222" s="18"/>
      <c r="M222" s="18">
        <f>I222-K222-L222</f>
        <v>0</v>
      </c>
      <c r="N222" s="30" t="str">
        <f>IF(J222&gt;0,"UNCLEARED",IF(J222=0,"CLEARED"))</f>
        <v>UNCLEARED</v>
      </c>
      <c r="O222" s="27"/>
    </row>
    <row r="223" spans="1:15" ht="14.4">
      <c r="A223" s="11">
        <v>222</v>
      </c>
      <c r="B223" s="11">
        <v>170195</v>
      </c>
      <c r="C223" s="20" t="s">
        <v>406</v>
      </c>
      <c r="D223" s="26">
        <v>42998</v>
      </c>
      <c r="E223" s="27" t="s">
        <v>54</v>
      </c>
      <c r="F223" s="20" t="s">
        <v>344</v>
      </c>
      <c r="G223" s="18">
        <v>5500000</v>
      </c>
      <c r="H223" s="18">
        <f>G223*10%</f>
        <v>550000</v>
      </c>
      <c r="I223" s="44">
        <v>6050000</v>
      </c>
      <c r="J223" s="18">
        <f>G223+H223-I223</f>
        <v>0</v>
      </c>
      <c r="K223" s="18">
        <v>110000</v>
      </c>
      <c r="L223" s="18">
        <v>360000</v>
      </c>
      <c r="M223" s="18">
        <f>I223-K223-L223</f>
        <v>5580000</v>
      </c>
      <c r="N223" s="30" t="str">
        <f>IF(J223&gt;0,"UNCLEARED",IF(J223=0,"CLEARED"))</f>
        <v>CLEARED</v>
      </c>
      <c r="O223" s="27"/>
    </row>
    <row r="224" spans="1:15" ht="14.4">
      <c r="A224" s="11">
        <v>223</v>
      </c>
      <c r="B224" s="11">
        <v>170195</v>
      </c>
      <c r="C224" s="20" t="s">
        <v>407</v>
      </c>
      <c r="D224" s="26">
        <v>43028</v>
      </c>
      <c r="E224" s="27" t="s">
        <v>408</v>
      </c>
      <c r="F224" s="20" t="s">
        <v>223</v>
      </c>
      <c r="G224" s="28">
        <v>5500000</v>
      </c>
      <c r="H224" s="18">
        <f>G224*10%</f>
        <v>550000</v>
      </c>
      <c r="I224" s="43">
        <v>6050000</v>
      </c>
      <c r="J224" s="18">
        <f>G224+H224-I224</f>
        <v>0</v>
      </c>
      <c r="K224" s="18">
        <v>110000</v>
      </c>
      <c r="L224" s="18">
        <v>50000</v>
      </c>
      <c r="M224" s="18">
        <f>I224-K224-L224</f>
        <v>5890000</v>
      </c>
      <c r="N224" s="30" t="str">
        <f>IF(J224&gt;0,"UNCLEARED",IF(J224=0,"CLEARED"))</f>
        <v>CLEARED</v>
      </c>
      <c r="O224" s="27"/>
    </row>
    <row r="225" spans="1:15" ht="14.4">
      <c r="A225" s="11">
        <v>224</v>
      </c>
      <c r="B225" s="11">
        <v>170195</v>
      </c>
      <c r="C225" s="20" t="s">
        <v>407</v>
      </c>
      <c r="D225" s="26">
        <v>43059</v>
      </c>
      <c r="E225" s="27" t="s">
        <v>409</v>
      </c>
      <c r="F225" s="20" t="s">
        <v>223</v>
      </c>
      <c r="G225" s="18">
        <v>5500000</v>
      </c>
      <c r="H225" s="18">
        <v>550000</v>
      </c>
      <c r="I225" s="31">
        <v>6050000</v>
      </c>
      <c r="J225" s="18">
        <f>G225+H225-I225</f>
        <v>0</v>
      </c>
      <c r="K225" s="18">
        <v>110000</v>
      </c>
      <c r="L225" s="18">
        <v>50000</v>
      </c>
      <c r="M225" s="18">
        <f>G225+H225-K225-L225</f>
        <v>5890000</v>
      </c>
      <c r="N225" s="30" t="str">
        <f>IF(J225&gt;0,"UNCLEARED",IF(J225=0,"CLEARED"))</f>
        <v>CLEARED</v>
      </c>
      <c r="O225" s="27"/>
    </row>
    <row r="226" spans="1:15" ht="14.4">
      <c r="A226" s="11">
        <v>225</v>
      </c>
      <c r="B226" s="11">
        <v>170195</v>
      </c>
      <c r="C226" s="20" t="s">
        <v>407</v>
      </c>
      <c r="D226" s="26">
        <v>43089</v>
      </c>
      <c r="E226" s="27" t="s">
        <v>410</v>
      </c>
      <c r="F226" s="20" t="s">
        <v>223</v>
      </c>
      <c r="G226" s="18">
        <v>5500000</v>
      </c>
      <c r="H226" s="18">
        <f>G226*10%</f>
        <v>550000</v>
      </c>
      <c r="I226" s="31">
        <v>0</v>
      </c>
      <c r="J226" s="18">
        <f>G226+H226-I226</f>
        <v>6050000</v>
      </c>
      <c r="K226" s="18">
        <v>110000</v>
      </c>
      <c r="L226" s="18"/>
      <c r="M226" s="18">
        <f>I226-K226-L226</f>
        <v>-110000</v>
      </c>
      <c r="N226" s="30" t="str">
        <f>IF(J226&gt;0,"UNCLEARED",IF(J226=0,"CLEARED"))</f>
        <v>UNCLEARED</v>
      </c>
      <c r="O226" s="27"/>
    </row>
    <row r="227" spans="1:15" ht="14.4">
      <c r="A227" s="11">
        <v>226</v>
      </c>
      <c r="B227" s="11">
        <v>170196</v>
      </c>
      <c r="C227" s="20" t="s">
        <v>411</v>
      </c>
      <c r="D227" s="26">
        <v>42999</v>
      </c>
      <c r="E227" s="27" t="s">
        <v>51</v>
      </c>
      <c r="F227" s="20" t="s">
        <v>412</v>
      </c>
      <c r="G227" s="18">
        <v>3800000</v>
      </c>
      <c r="H227" s="18"/>
      <c r="I227" s="31">
        <v>3800000</v>
      </c>
      <c r="J227" s="18">
        <f>G227+H227-I227</f>
        <v>0</v>
      </c>
      <c r="K227" s="18"/>
      <c r="L227" s="18">
        <v>250000</v>
      </c>
      <c r="M227" s="18">
        <f>G227+H227-K227-L227</f>
        <v>3550000</v>
      </c>
      <c r="N227" s="30" t="str">
        <f>IF(J227&gt;0,"UNCLEARED",IF(J227=0,"CLEARED"))</f>
        <v>CLEARED</v>
      </c>
      <c r="O227" s="27"/>
    </row>
    <row r="228" spans="1:15" ht="14.4">
      <c r="A228" s="11">
        <v>227</v>
      </c>
      <c r="B228" s="11">
        <v>170198</v>
      </c>
      <c r="C228" s="20" t="s">
        <v>413</v>
      </c>
      <c r="D228" s="26">
        <v>43003</v>
      </c>
      <c r="E228" s="27" t="s">
        <v>51</v>
      </c>
      <c r="F228" s="20" t="s">
        <v>414</v>
      </c>
      <c r="G228" s="18">
        <v>3050000</v>
      </c>
      <c r="H228" s="18">
        <f>G228*10%</f>
        <v>305000</v>
      </c>
      <c r="I228" s="31">
        <v>3355000</v>
      </c>
      <c r="J228" s="18">
        <f>G228+H228-I228</f>
        <v>0</v>
      </c>
      <c r="K228" s="18"/>
      <c r="L228" s="18">
        <v>50000</v>
      </c>
      <c r="M228" s="18">
        <f>G228+H228-K228-L228</f>
        <v>3305000</v>
      </c>
      <c r="N228" s="30" t="str">
        <f>IF(J228&gt;0,"UNCLEARED",IF(J228=0,"CLEARED"))</f>
        <v>CLEARED</v>
      </c>
      <c r="O228" s="27"/>
    </row>
    <row r="229" spans="1:15" ht="14.4">
      <c r="A229" s="11">
        <v>228</v>
      </c>
      <c r="B229" s="11">
        <v>170199</v>
      </c>
      <c r="C229" s="20" t="s">
        <v>415</v>
      </c>
      <c r="D229" s="26">
        <v>43004</v>
      </c>
      <c r="E229" s="27" t="s">
        <v>51</v>
      </c>
      <c r="F229" s="20" t="s">
        <v>416</v>
      </c>
      <c r="G229" s="18">
        <v>2500000</v>
      </c>
      <c r="H229" s="18"/>
      <c r="I229" s="31">
        <v>2500000</v>
      </c>
      <c r="J229" s="18">
        <f>G229+H229-I229</f>
        <v>0</v>
      </c>
      <c r="K229" s="18"/>
      <c r="L229" s="18">
        <v>120000</v>
      </c>
      <c r="M229" s="18">
        <f>G229+H229-K229-L229</f>
        <v>2380000</v>
      </c>
      <c r="N229" s="30" t="str">
        <f>IF(J229&gt;0,"UNCLEARED",IF(J229=0,"CLEARED"))</f>
        <v>CLEARED</v>
      </c>
      <c r="O229" s="27"/>
    </row>
    <row r="230" spans="1:15" ht="14.4">
      <c r="A230" s="11">
        <v>229</v>
      </c>
      <c r="B230" s="11">
        <v>170201</v>
      </c>
      <c r="C230" s="20" t="s">
        <v>417</v>
      </c>
      <c r="D230" s="26">
        <v>43006</v>
      </c>
      <c r="E230" s="27" t="s">
        <v>51</v>
      </c>
      <c r="F230" s="20" t="s">
        <v>418</v>
      </c>
      <c r="G230" s="18">
        <v>900000</v>
      </c>
      <c r="H230" s="18"/>
      <c r="I230" s="31">
        <v>900000</v>
      </c>
      <c r="J230" s="18">
        <f>G230+H230-I230</f>
        <v>0</v>
      </c>
      <c r="K230" s="18"/>
      <c r="L230" s="18">
        <v>20000</v>
      </c>
      <c r="M230" s="18">
        <f>G230+H230-K230-L230</f>
        <v>880000</v>
      </c>
      <c r="N230" s="30" t="str">
        <f>IF(J230&gt;0,"UNCLEARED",IF(J230=0,"CLEARED"))</f>
        <v>CLEARED</v>
      </c>
      <c r="O230" s="27"/>
    </row>
    <row r="231" spans="1:15" ht="14.4">
      <c r="A231" s="11">
        <v>230</v>
      </c>
      <c r="B231" s="11">
        <v>170202</v>
      </c>
      <c r="C231" s="20" t="s">
        <v>419</v>
      </c>
      <c r="D231" s="26">
        <v>43006</v>
      </c>
      <c r="E231" s="27" t="s">
        <v>54</v>
      </c>
      <c r="F231" s="20" t="s">
        <v>420</v>
      </c>
      <c r="G231" s="18">
        <v>250000</v>
      </c>
      <c r="H231" s="18"/>
      <c r="I231" s="44">
        <v>250000</v>
      </c>
      <c r="J231" s="18">
        <f>G231+H231-I231</f>
        <v>0</v>
      </c>
      <c r="K231" s="18"/>
      <c r="L231" s="18">
        <v>50000</v>
      </c>
      <c r="M231" s="18">
        <f>I231-K231-L231</f>
        <v>200000</v>
      </c>
      <c r="N231" s="30" t="str">
        <f>IF(J231&gt;0,"UNCLEARED",IF(J231=0,"CLEARED"))</f>
        <v>CLEARED</v>
      </c>
      <c r="O231" s="27"/>
    </row>
    <row r="232" spans="1:15" ht="14.4">
      <c r="A232" s="11">
        <v>231</v>
      </c>
      <c r="B232" s="11">
        <v>170204</v>
      </c>
      <c r="C232" s="20" t="s">
        <v>421</v>
      </c>
      <c r="D232" s="26">
        <v>43012</v>
      </c>
      <c r="E232" s="27" t="s">
        <v>422</v>
      </c>
      <c r="F232" s="20" t="s">
        <v>423</v>
      </c>
      <c r="G232" s="28">
        <v>2400000</v>
      </c>
      <c r="H232" s="28"/>
      <c r="I232" s="43">
        <v>2400000</v>
      </c>
      <c r="J232" s="18">
        <f>G232+H232-I232</f>
        <v>0</v>
      </c>
      <c r="K232" s="18"/>
      <c r="L232" s="18">
        <v>2300000</v>
      </c>
      <c r="M232" s="18">
        <f>I232-K232-L232</f>
        <v>100000</v>
      </c>
      <c r="N232" s="30" t="str">
        <f>IF(J232&gt;0,"UNCLEARED",IF(J232=0,"CLEARED"))</f>
        <v>CLEARED</v>
      </c>
      <c r="O232" s="27"/>
    </row>
    <row r="233" spans="1:15" ht="14.4">
      <c r="A233" s="11">
        <v>232</v>
      </c>
      <c r="B233" s="11">
        <v>170205</v>
      </c>
      <c r="C233" s="20" t="s">
        <v>424</v>
      </c>
      <c r="D233" s="26">
        <v>43014</v>
      </c>
      <c r="E233" s="27" t="s">
        <v>425</v>
      </c>
      <c r="F233" s="20" t="s">
        <v>155</v>
      </c>
      <c r="G233" s="28">
        <v>100000</v>
      </c>
      <c r="H233" s="28"/>
      <c r="I233" s="43">
        <v>100000</v>
      </c>
      <c r="J233" s="18">
        <f>G233+H233-I233</f>
        <v>0</v>
      </c>
      <c r="K233" s="18"/>
      <c r="L233" s="18">
        <v>96000</v>
      </c>
      <c r="M233" s="18">
        <f>I233-K233-L233</f>
        <v>4000</v>
      </c>
      <c r="N233" s="30" t="str">
        <f>IF(J233&gt;0,"UNCLEARED",IF(J233=0,"CLEARED"))</f>
        <v>CLEARED</v>
      </c>
      <c r="O233" s="27"/>
    </row>
    <row r="234" spans="1:15" ht="14.4">
      <c r="A234" s="11">
        <v>233</v>
      </c>
      <c r="B234" s="11">
        <v>170205</v>
      </c>
      <c r="C234" s="20" t="s">
        <v>424</v>
      </c>
      <c r="D234" s="26">
        <v>43049</v>
      </c>
      <c r="E234" s="27" t="s">
        <v>426</v>
      </c>
      <c r="F234" s="20" t="s">
        <v>171</v>
      </c>
      <c r="G234" s="18">
        <v>6000000</v>
      </c>
      <c r="H234" s="18">
        <v>0</v>
      </c>
      <c r="I234" s="31">
        <v>6000000</v>
      </c>
      <c r="J234" s="18">
        <f>G234+H234-I234</f>
        <v>0</v>
      </c>
      <c r="K234" s="18">
        <v>0</v>
      </c>
      <c r="L234" s="18">
        <v>1000000</v>
      </c>
      <c r="M234" s="18">
        <f>G234+H234-K234-L234</f>
        <v>5000000</v>
      </c>
      <c r="N234" s="30" t="str">
        <f>IF(J234&gt;0,"UNCLEARED",IF(J234=0,"CLEARED"))</f>
        <v>CLEARED</v>
      </c>
      <c r="O234" s="27"/>
    </row>
    <row r="235" spans="1:15" ht="14.4">
      <c r="A235" s="11">
        <v>234</v>
      </c>
      <c r="B235" s="11">
        <v>170205</v>
      </c>
      <c r="C235" s="20" t="s">
        <v>424</v>
      </c>
      <c r="D235" s="26">
        <v>43049</v>
      </c>
      <c r="E235" s="27" t="s">
        <v>426</v>
      </c>
      <c r="F235" s="20" t="s">
        <v>155</v>
      </c>
      <c r="G235" s="18">
        <v>400000</v>
      </c>
      <c r="H235" s="18">
        <v>0</v>
      </c>
      <c r="I235" s="31">
        <v>400000</v>
      </c>
      <c r="J235" s="18">
        <f>G235+H235-I235</f>
        <v>0</v>
      </c>
      <c r="K235" s="18">
        <v>0</v>
      </c>
      <c r="L235" s="18"/>
      <c r="M235" s="18">
        <f>G235+H235-K235-L235</f>
        <v>400000</v>
      </c>
      <c r="N235" s="30" t="str">
        <f>IF(J235&gt;0,"UNCLEARED",IF(J235=0,"CLEARED"))</f>
        <v>CLEARED</v>
      </c>
      <c r="O235" s="27"/>
    </row>
    <row r="236" spans="1:15" ht="14.4">
      <c r="A236" s="11">
        <v>235</v>
      </c>
      <c r="B236" s="11">
        <v>170205</v>
      </c>
      <c r="C236" s="20" t="s">
        <v>424</v>
      </c>
      <c r="D236" s="26">
        <v>43069</v>
      </c>
      <c r="E236" s="27" t="s">
        <v>427</v>
      </c>
      <c r="F236" s="20" t="s">
        <v>428</v>
      </c>
      <c r="G236" s="18">
        <v>1500000</v>
      </c>
      <c r="H236" s="18">
        <v>150000</v>
      </c>
      <c r="I236" s="31">
        <v>1650000</v>
      </c>
      <c r="J236" s="18">
        <f>G236+H236-I236</f>
        <v>0</v>
      </c>
      <c r="K236" s="18">
        <v>0</v>
      </c>
      <c r="L236" s="18">
        <v>150000</v>
      </c>
      <c r="M236" s="18">
        <f>G236+H236-K236-L236</f>
        <v>1500000</v>
      </c>
      <c r="N236" s="30" t="str">
        <f>IF(J236&gt;0,"UNCLEARED",IF(J236=0,"CLEARED"))</f>
        <v>CLEARED</v>
      </c>
      <c r="O236" s="27"/>
    </row>
    <row r="237" spans="1:15" ht="14.4">
      <c r="A237" s="11">
        <v>236</v>
      </c>
      <c r="B237" s="11">
        <v>170207</v>
      </c>
      <c r="C237" s="20" t="s">
        <v>429</v>
      </c>
      <c r="D237" s="26">
        <v>43018</v>
      </c>
      <c r="E237" s="27" t="s">
        <v>430</v>
      </c>
      <c r="F237" s="20" t="s">
        <v>431</v>
      </c>
      <c r="G237" s="28">
        <v>5000000</v>
      </c>
      <c r="H237" s="28"/>
      <c r="I237" s="43">
        <v>600000</v>
      </c>
      <c r="J237" s="18">
        <f>G237+H237-I237</f>
        <v>4400000</v>
      </c>
      <c r="K237" s="18"/>
      <c r="L237" s="18"/>
      <c r="M237" s="18">
        <f>I237-K237-L237</f>
        <v>600000</v>
      </c>
      <c r="N237" s="30" t="str">
        <f>IF(J237&gt;0,"UNCLEARED",IF(J237=0,"CLEARED"))</f>
        <v>UNCLEARED</v>
      </c>
      <c r="O237" s="27"/>
    </row>
    <row r="238" spans="1:15" ht="14.4">
      <c r="A238" s="11">
        <v>237</v>
      </c>
      <c r="B238" s="11">
        <v>170209</v>
      </c>
      <c r="C238" s="20" t="s">
        <v>432</v>
      </c>
      <c r="D238" s="26">
        <v>43019</v>
      </c>
      <c r="E238" s="27" t="s">
        <v>433</v>
      </c>
      <c r="F238" s="20" t="s">
        <v>124</v>
      </c>
      <c r="G238" s="28">
        <v>800000</v>
      </c>
      <c r="H238" s="28"/>
      <c r="I238" s="29">
        <v>800000</v>
      </c>
      <c r="J238" s="18">
        <f>G238+H238-I238</f>
        <v>0</v>
      </c>
      <c r="K238" s="18"/>
      <c r="L238" s="18">
        <v>680000</v>
      </c>
      <c r="M238" s="18">
        <f>I238-K238-L238</f>
        <v>120000</v>
      </c>
      <c r="N238" s="30" t="str">
        <f>IF(J238&gt;0,"UNCLEARED",IF(J238=0,"CLEARED"))</f>
        <v>CLEARED</v>
      </c>
      <c r="O238" s="27"/>
    </row>
    <row r="239" spans="1:15" ht="14.4">
      <c r="A239" s="11">
        <v>238</v>
      </c>
      <c r="B239" s="11">
        <v>170212</v>
      </c>
      <c r="C239" s="20" t="s">
        <v>434</v>
      </c>
      <c r="D239" s="26">
        <v>43025</v>
      </c>
      <c r="E239" s="27" t="s">
        <v>435</v>
      </c>
      <c r="F239" s="20" t="s">
        <v>436</v>
      </c>
      <c r="G239" s="28">
        <v>1000000</v>
      </c>
      <c r="H239" s="28"/>
      <c r="I239" s="44">
        <v>1000000</v>
      </c>
      <c r="J239" s="18">
        <f>G239+H239-I239</f>
        <v>0</v>
      </c>
      <c r="K239" s="18"/>
      <c r="L239" s="18"/>
      <c r="M239" s="18">
        <f>I239-K239-L239</f>
        <v>1000000</v>
      </c>
      <c r="N239" s="30" t="str">
        <f>IF(J239&gt;0,"UNCLEARED",IF(J239=0,"CLEARED"))</f>
        <v>CLEARED</v>
      </c>
      <c r="O239" s="27"/>
    </row>
    <row r="240" spans="1:15" ht="14.4">
      <c r="A240" s="11">
        <v>239</v>
      </c>
      <c r="B240" s="11">
        <v>170212</v>
      </c>
      <c r="C240" s="20" t="s">
        <v>434</v>
      </c>
      <c r="D240" s="26">
        <v>43025</v>
      </c>
      <c r="E240" s="27" t="s">
        <v>437</v>
      </c>
      <c r="F240" s="20" t="s">
        <v>175</v>
      </c>
      <c r="G240" s="28">
        <v>850000</v>
      </c>
      <c r="H240" s="28"/>
      <c r="I240" s="44">
        <v>850000</v>
      </c>
      <c r="J240" s="18">
        <f>G240+H240-I240</f>
        <v>0</v>
      </c>
      <c r="K240" s="18"/>
      <c r="L240" s="18"/>
      <c r="M240" s="18">
        <f>I240-K240-L240</f>
        <v>850000</v>
      </c>
      <c r="N240" s="30" t="str">
        <f>IF(J240&gt;0,"UNCLEARED",IF(J240=0,"CLEARED"))</f>
        <v>CLEARED</v>
      </c>
      <c r="O240" s="27"/>
    </row>
    <row r="241" spans="1:15" ht="14.4">
      <c r="A241" s="11">
        <v>240</v>
      </c>
      <c r="B241" s="11">
        <v>170215</v>
      </c>
      <c r="C241" s="20" t="s">
        <v>438</v>
      </c>
      <c r="D241" s="26">
        <v>43026</v>
      </c>
      <c r="E241" s="27" t="s">
        <v>439</v>
      </c>
      <c r="F241" s="20" t="s">
        <v>256</v>
      </c>
      <c r="G241" s="28">
        <v>5000000</v>
      </c>
      <c r="H241" s="28"/>
      <c r="I241" s="44">
        <v>0</v>
      </c>
      <c r="J241" s="18">
        <f>G241+H241-I241</f>
        <v>5000000</v>
      </c>
      <c r="K241" s="18"/>
      <c r="L241" s="18"/>
      <c r="M241" s="18">
        <f>I241-K241-L241</f>
        <v>0</v>
      </c>
      <c r="N241" s="30" t="str">
        <f>IF(J241&gt;0,"UNCLEARED",IF(J241=0,"CLEARED"))</f>
        <v>UNCLEARED</v>
      </c>
      <c r="O241" s="27"/>
    </row>
    <row r="242" spans="1:15" ht="14.4">
      <c r="A242" s="11">
        <v>241</v>
      </c>
      <c r="B242" s="11">
        <v>170215</v>
      </c>
      <c r="C242" s="20" t="s">
        <v>438</v>
      </c>
      <c r="D242" s="26">
        <v>43052</v>
      </c>
      <c r="E242" s="27" t="s">
        <v>440</v>
      </c>
      <c r="F242" s="20" t="s">
        <v>256</v>
      </c>
      <c r="G242" s="18">
        <v>5000000</v>
      </c>
      <c r="H242" s="18">
        <v>0</v>
      </c>
      <c r="I242" s="31"/>
      <c r="J242" s="18">
        <f>G242+H242-I242</f>
        <v>5000000</v>
      </c>
      <c r="K242" s="18">
        <v>0</v>
      </c>
      <c r="L242" s="18"/>
      <c r="M242" s="18">
        <f>G242+H242-K242-L242</f>
        <v>5000000</v>
      </c>
      <c r="N242" s="30" t="str">
        <f>IF(J242&gt;0,"UNCLEARED",IF(J242=0,"CLEARED"))</f>
        <v>UNCLEARED</v>
      </c>
      <c r="O242" s="27"/>
    </row>
    <row r="243" spans="1:15" ht="14.4">
      <c r="A243" s="11">
        <v>242</v>
      </c>
      <c r="B243" s="11">
        <v>170216</v>
      </c>
      <c r="C243" s="20" t="s">
        <v>441</v>
      </c>
      <c r="D243" s="26">
        <v>43026</v>
      </c>
      <c r="E243" s="27" t="s">
        <v>442</v>
      </c>
      <c r="F243" s="20" t="s">
        <v>443</v>
      </c>
      <c r="G243" s="28">
        <v>600000</v>
      </c>
      <c r="H243" s="28"/>
      <c r="I243" s="44">
        <v>600000</v>
      </c>
      <c r="J243" s="18">
        <f>G243+H243-I243</f>
        <v>0</v>
      </c>
      <c r="K243" s="18"/>
      <c r="L243" s="18">
        <v>100000</v>
      </c>
      <c r="M243" s="18">
        <f>I243-K243-L243</f>
        <v>500000</v>
      </c>
      <c r="N243" s="30" t="str">
        <f>IF(J243&gt;0,"UNCLEARED",IF(J243=0,"CLEARED"))</f>
        <v>CLEARED</v>
      </c>
      <c r="O243" s="27"/>
    </row>
    <row r="244" spans="1:15" ht="14.4">
      <c r="A244" s="11">
        <v>243</v>
      </c>
      <c r="B244" s="11">
        <v>170216</v>
      </c>
      <c r="C244" s="20" t="s">
        <v>441</v>
      </c>
      <c r="D244" s="26">
        <v>43026</v>
      </c>
      <c r="E244" s="27" t="s">
        <v>442</v>
      </c>
      <c r="F244" s="20" t="s">
        <v>444</v>
      </c>
      <c r="G244" s="28">
        <v>450000</v>
      </c>
      <c r="H244" s="28"/>
      <c r="I244" s="44">
        <v>450000</v>
      </c>
      <c r="J244" s="18">
        <f>G244+H244-I244</f>
        <v>0</v>
      </c>
      <c r="K244" s="18"/>
      <c r="L244" s="18"/>
      <c r="M244" s="18">
        <f>I244-K244-L244</f>
        <v>450000</v>
      </c>
      <c r="N244" s="30" t="str">
        <f>IF(J244&gt;0,"UNCLEARED",IF(J244=0,"CLEARED"))</f>
        <v>CLEARED</v>
      </c>
      <c r="O244" s="27"/>
    </row>
    <row r="245" spans="1:15" ht="14.4">
      <c r="A245" s="11">
        <v>244</v>
      </c>
      <c r="B245" s="11">
        <v>170218</v>
      </c>
      <c r="C245" s="20" t="s">
        <v>445</v>
      </c>
      <c r="D245" s="26">
        <v>43027</v>
      </c>
      <c r="E245" s="27" t="s">
        <v>446</v>
      </c>
      <c r="F245" s="20" t="s">
        <v>431</v>
      </c>
      <c r="G245" s="28">
        <v>4000000</v>
      </c>
      <c r="H245" s="28"/>
      <c r="I245" s="44">
        <v>0</v>
      </c>
      <c r="J245" s="18">
        <f>G245+H245-I245</f>
        <v>4000000</v>
      </c>
      <c r="K245" s="18"/>
      <c r="L245" s="18"/>
      <c r="M245" s="18">
        <f>I245-K245-L245</f>
        <v>0</v>
      </c>
      <c r="N245" s="30" t="str">
        <f>IF(J245&gt;0,"UNCLEARED",IF(J245=0,"CLEARED"))</f>
        <v>UNCLEARED</v>
      </c>
      <c r="O245" s="27"/>
    </row>
    <row r="246" spans="1:15" ht="14.4">
      <c r="A246" s="11">
        <v>245</v>
      </c>
      <c r="B246" s="11">
        <v>170218</v>
      </c>
      <c r="C246" s="20" t="s">
        <v>445</v>
      </c>
      <c r="D246" s="26">
        <v>43058</v>
      </c>
      <c r="E246" s="27" t="s">
        <v>447</v>
      </c>
      <c r="F246" s="20" t="s">
        <v>431</v>
      </c>
      <c r="G246" s="18">
        <v>4000000</v>
      </c>
      <c r="H246" s="18">
        <v>0</v>
      </c>
      <c r="I246" s="31"/>
      <c r="J246" s="18">
        <f>G246+H246-I246</f>
        <v>4000000</v>
      </c>
      <c r="K246" s="18">
        <v>0</v>
      </c>
      <c r="L246" s="18"/>
      <c r="M246" s="18">
        <f>G246+H246-K246-L246</f>
        <v>4000000</v>
      </c>
      <c r="N246" s="30" t="str">
        <f>IF(J246&gt;0,"UNCLEARED",IF(J246=0,"CLEARED"))</f>
        <v>UNCLEARED</v>
      </c>
      <c r="O246" s="27"/>
    </row>
    <row r="247" spans="1:15" ht="14.4">
      <c r="A247" s="11">
        <v>246</v>
      </c>
      <c r="B247" s="11">
        <v>170218</v>
      </c>
      <c r="C247" s="20" t="s">
        <v>445</v>
      </c>
      <c r="D247" s="26">
        <v>43075</v>
      </c>
      <c r="E247" s="27" t="s">
        <v>448</v>
      </c>
      <c r="F247" s="20" t="s">
        <v>449</v>
      </c>
      <c r="G247" s="18">
        <v>600000</v>
      </c>
      <c r="H247" s="18"/>
      <c r="I247" s="31">
        <v>600000</v>
      </c>
      <c r="J247" s="18">
        <f>G247+H247-I247</f>
        <v>0</v>
      </c>
      <c r="K247" s="18">
        <v>0</v>
      </c>
      <c r="L247" s="18"/>
      <c r="M247" s="18">
        <f>G247+H247-K247-L247</f>
        <v>600000</v>
      </c>
      <c r="N247" s="30" t="str">
        <f>IF(J247&gt;0,"UNCLEARED",IF(J247=0,"CLEARED"))</f>
        <v>CLEARED</v>
      </c>
      <c r="O247" s="27"/>
    </row>
    <row r="248" spans="1:15" ht="14.4">
      <c r="A248" s="11">
        <v>247</v>
      </c>
      <c r="B248" s="11">
        <v>170218</v>
      </c>
      <c r="C248" s="20" t="s">
        <v>445</v>
      </c>
      <c r="D248" s="26">
        <v>43079</v>
      </c>
      <c r="E248" s="27" t="s">
        <v>450</v>
      </c>
      <c r="F248" s="20" t="s">
        <v>449</v>
      </c>
      <c r="G248" s="18">
        <v>4000000</v>
      </c>
      <c r="H248" s="18"/>
      <c r="I248" s="31">
        <v>0</v>
      </c>
      <c r="J248" s="18">
        <f>G248+H248-I248</f>
        <v>4000000</v>
      </c>
      <c r="K248" s="18">
        <v>0</v>
      </c>
      <c r="L248" s="18"/>
      <c r="M248" s="18">
        <f>I248-K248-L248</f>
        <v>0</v>
      </c>
      <c r="N248" s="30" t="str">
        <f>IF(J248&gt;0,"UNCLEARED",IF(J248=0,"CLEARED"))</f>
        <v>UNCLEARED</v>
      </c>
      <c r="O248" s="27"/>
    </row>
    <row r="249" spans="1:15" ht="14.4">
      <c r="A249" s="11">
        <v>248</v>
      </c>
      <c r="B249" s="11">
        <v>170218</v>
      </c>
      <c r="C249" s="20" t="s">
        <v>445</v>
      </c>
      <c r="D249" s="26">
        <v>43089</v>
      </c>
      <c r="E249" s="27" t="s">
        <v>451</v>
      </c>
      <c r="F249" s="20" t="s">
        <v>431</v>
      </c>
      <c r="G249" s="18">
        <v>4000000</v>
      </c>
      <c r="H249" s="18"/>
      <c r="I249" s="31">
        <v>0</v>
      </c>
      <c r="J249" s="18">
        <f>G249+H249-I249</f>
        <v>4000000</v>
      </c>
      <c r="K249" s="18">
        <v>0</v>
      </c>
      <c r="L249" s="18"/>
      <c r="M249" s="18">
        <f>I249-K249-L249</f>
        <v>0</v>
      </c>
      <c r="N249" s="30" t="str">
        <f>IF(J249&gt;0,"UNCLEARED",IF(J249=0,"CLEARED"))</f>
        <v>UNCLEARED</v>
      </c>
      <c r="O249" s="27"/>
    </row>
    <row r="250" spans="1:15" ht="14.4">
      <c r="A250" s="11">
        <v>249</v>
      </c>
      <c r="B250" s="11">
        <v>170221</v>
      </c>
      <c r="C250" s="20" t="s">
        <v>452</v>
      </c>
      <c r="D250" s="26">
        <v>43087</v>
      </c>
      <c r="E250" s="27" t="s">
        <v>453</v>
      </c>
      <c r="F250" s="20" t="s">
        <v>454</v>
      </c>
      <c r="G250" s="18">
        <v>2500000</v>
      </c>
      <c r="H250" s="18"/>
      <c r="I250" s="31">
        <v>0</v>
      </c>
      <c r="J250" s="18">
        <f>G250+H250-I250</f>
        <v>2500000</v>
      </c>
      <c r="K250" s="18">
        <v>0</v>
      </c>
      <c r="L250" s="18"/>
      <c r="M250" s="18">
        <f>I250-K250-L250</f>
        <v>0</v>
      </c>
      <c r="N250" s="30" t="str">
        <f>IF(J250&gt;0,"UNCLEARED",IF(J250=0,"CLEARED"))</f>
        <v>UNCLEARED</v>
      </c>
      <c r="O250" s="27"/>
    </row>
    <row r="251" spans="1:15" ht="14.4">
      <c r="A251" s="11">
        <v>250</v>
      </c>
      <c r="B251" s="11">
        <v>170221</v>
      </c>
      <c r="C251" s="20" t="s">
        <v>455</v>
      </c>
      <c r="D251" s="26">
        <v>43031</v>
      </c>
      <c r="E251" s="27" t="s">
        <v>456</v>
      </c>
      <c r="F251" s="20" t="s">
        <v>449</v>
      </c>
      <c r="G251" s="28">
        <v>7000000</v>
      </c>
      <c r="H251" s="28"/>
      <c r="I251" s="43">
        <v>0</v>
      </c>
      <c r="J251" s="18">
        <f>G251+H251-I251</f>
        <v>7000000</v>
      </c>
      <c r="K251" s="18"/>
      <c r="L251" s="18">
        <v>2500000</v>
      </c>
      <c r="M251" s="18">
        <f>I251-K251-L251</f>
        <v>-2500000</v>
      </c>
      <c r="N251" s="30" t="str">
        <f>IF(J251&gt;0,"UNCLEARED",IF(J251=0,"CLEARED"))</f>
        <v>UNCLEARED</v>
      </c>
      <c r="O251" s="27"/>
    </row>
    <row r="252" spans="1:15" ht="14.4">
      <c r="A252" s="11">
        <v>251</v>
      </c>
      <c r="B252" s="11">
        <v>170221</v>
      </c>
      <c r="C252" s="20" t="s">
        <v>455</v>
      </c>
      <c r="D252" s="26">
        <v>43062</v>
      </c>
      <c r="E252" s="27" t="s">
        <v>457</v>
      </c>
      <c r="F252" s="20" t="s">
        <v>431</v>
      </c>
      <c r="G252" s="18">
        <v>7000000</v>
      </c>
      <c r="H252" s="18">
        <v>0</v>
      </c>
      <c r="I252" s="31"/>
      <c r="J252" s="18">
        <f>G252+H252-I252</f>
        <v>7000000</v>
      </c>
      <c r="K252" s="18">
        <v>0</v>
      </c>
      <c r="L252" s="18">
        <v>2500000</v>
      </c>
      <c r="M252" s="18">
        <f>G252+H252-K252-L252</f>
        <v>4500000</v>
      </c>
      <c r="N252" s="30" t="str">
        <f>IF(J252&gt;0,"UNCLEARED",IF(J252=0,"CLEARED"))</f>
        <v>UNCLEARED</v>
      </c>
      <c r="O252" s="27"/>
    </row>
    <row r="253" spans="1:15" ht="14.4">
      <c r="A253" s="11">
        <v>252</v>
      </c>
      <c r="B253" s="11">
        <v>170222</v>
      </c>
      <c r="C253" s="20" t="s">
        <v>458</v>
      </c>
      <c r="D253" s="26">
        <v>43032</v>
      </c>
      <c r="E253" s="27" t="s">
        <v>459</v>
      </c>
      <c r="F253" s="20" t="s">
        <v>460</v>
      </c>
      <c r="G253" s="28">
        <v>2100000</v>
      </c>
      <c r="H253" s="28"/>
      <c r="I253" s="43">
        <v>2100000</v>
      </c>
      <c r="J253" s="18">
        <f>G253+H253-I253</f>
        <v>0</v>
      </c>
      <c r="K253" s="18"/>
      <c r="L253" s="18">
        <v>150000</v>
      </c>
      <c r="M253" s="18">
        <f>I253-K253-L253</f>
        <v>1950000</v>
      </c>
      <c r="N253" s="30" t="str">
        <f>IF(J253&gt;0,"UNCLEARED",IF(J253=0,"CLEARED"))</f>
        <v>CLEARED</v>
      </c>
      <c r="O253" s="27"/>
    </row>
    <row r="254" spans="1:15" ht="14.4">
      <c r="A254" s="11">
        <v>253</v>
      </c>
      <c r="B254" s="11">
        <v>170223</v>
      </c>
      <c r="C254" s="20" t="s">
        <v>461</v>
      </c>
      <c r="D254" s="26">
        <v>43032</v>
      </c>
      <c r="E254" s="27" t="s">
        <v>462</v>
      </c>
      <c r="F254" s="20" t="s">
        <v>431</v>
      </c>
      <c r="G254" s="28">
        <v>1250000</v>
      </c>
      <c r="H254" s="28"/>
      <c r="I254" s="43">
        <v>1250000</v>
      </c>
      <c r="J254" s="18">
        <f>G254+H254-I254</f>
        <v>0</v>
      </c>
      <c r="K254" s="18"/>
      <c r="L254" s="18">
        <v>350000</v>
      </c>
      <c r="M254" s="18">
        <f>I254-K254-L254</f>
        <v>900000</v>
      </c>
      <c r="N254" s="30" t="str">
        <f>IF(J254&gt;0,"UNCLEARED",IF(J254=0,"CLEARED"))</f>
        <v>CLEARED</v>
      </c>
      <c r="O254" s="27"/>
    </row>
    <row r="255" spans="1:15" ht="14.4">
      <c r="A255" s="11">
        <v>254</v>
      </c>
      <c r="B255" s="11">
        <v>170225</v>
      </c>
      <c r="C255" s="20" t="s">
        <v>463</v>
      </c>
      <c r="D255" s="26">
        <v>43035</v>
      </c>
      <c r="E255" s="27" t="s">
        <v>464</v>
      </c>
      <c r="F255" s="20" t="s">
        <v>465</v>
      </c>
      <c r="G255" s="28">
        <v>1000000</v>
      </c>
      <c r="H255" s="28"/>
      <c r="I255" s="29">
        <v>1000000</v>
      </c>
      <c r="J255" s="18">
        <f>G255+H255-I255</f>
        <v>0</v>
      </c>
      <c r="K255" s="18"/>
      <c r="L255" s="18">
        <v>200000</v>
      </c>
      <c r="M255" s="18">
        <f>I255-K255-L255</f>
        <v>800000</v>
      </c>
      <c r="N255" s="30" t="str">
        <f>IF(J255&gt;0,"UNCLEARED",IF(J255=0,"CLEARED"))</f>
        <v>CLEARED</v>
      </c>
      <c r="O255" s="27"/>
    </row>
    <row r="256" spans="1:15" ht="14.4">
      <c r="A256" s="11">
        <v>255</v>
      </c>
      <c r="B256" s="11">
        <v>170226</v>
      </c>
      <c r="C256" s="20" t="s">
        <v>466</v>
      </c>
      <c r="D256" s="26">
        <v>43038</v>
      </c>
      <c r="E256" s="27" t="s">
        <v>467</v>
      </c>
      <c r="F256" s="20" t="s">
        <v>468</v>
      </c>
      <c r="G256" s="28">
        <v>2500000</v>
      </c>
      <c r="H256" s="18">
        <f>G256*10%</f>
        <v>250000</v>
      </c>
      <c r="I256" s="29">
        <v>2750000</v>
      </c>
      <c r="J256" s="18">
        <f>G256+H256-I256</f>
        <v>0</v>
      </c>
      <c r="K256" s="18"/>
      <c r="L256" s="18">
        <v>50000</v>
      </c>
      <c r="M256" s="18">
        <f>I256-K256-L256</f>
        <v>2700000</v>
      </c>
      <c r="N256" s="30" t="str">
        <f>IF(J256&gt;0,"UNCLEARED",IF(J256=0,"CLEARED"))</f>
        <v>CLEARED</v>
      </c>
      <c r="O256" s="27"/>
    </row>
    <row r="257" spans="1:15" ht="14.4">
      <c r="A257" s="11">
        <v>256</v>
      </c>
      <c r="B257" s="11">
        <v>170226</v>
      </c>
      <c r="C257" s="20" t="s">
        <v>466</v>
      </c>
      <c r="D257" s="26">
        <v>43066</v>
      </c>
      <c r="E257" s="27" t="s">
        <v>469</v>
      </c>
      <c r="F257" s="20" t="s">
        <v>470</v>
      </c>
      <c r="G257" s="18">
        <v>1600000</v>
      </c>
      <c r="H257" s="18">
        <v>160000</v>
      </c>
      <c r="I257" s="31">
        <v>1760000</v>
      </c>
      <c r="J257" s="18">
        <f>G257+H257-I257</f>
        <v>0</v>
      </c>
      <c r="K257" s="18">
        <v>0</v>
      </c>
      <c r="L257" s="18">
        <v>200000</v>
      </c>
      <c r="M257" s="18">
        <f>G257+H257-K257-L257</f>
        <v>1560000</v>
      </c>
      <c r="N257" s="30" t="str">
        <f>IF(J257&gt;0,"UNCLEARED",IF(J257=0,"CLEARED"))</f>
        <v>CLEARED</v>
      </c>
      <c r="O257" s="27"/>
    </row>
    <row r="258" spans="1:15" ht="14.4">
      <c r="A258" s="11">
        <v>257</v>
      </c>
      <c r="B258" s="11">
        <v>170226</v>
      </c>
      <c r="C258" s="20" t="s">
        <v>466</v>
      </c>
      <c r="D258" s="26">
        <v>43068</v>
      </c>
      <c r="E258" s="27" t="s">
        <v>471</v>
      </c>
      <c r="F258" s="20" t="s">
        <v>324</v>
      </c>
      <c r="G258" s="18">
        <v>1200000</v>
      </c>
      <c r="H258" s="18">
        <v>0</v>
      </c>
      <c r="I258" s="31">
        <v>1200000</v>
      </c>
      <c r="J258" s="18">
        <f>G258+H258-I258</f>
        <v>0</v>
      </c>
      <c r="K258" s="18">
        <v>0</v>
      </c>
      <c r="L258" s="18"/>
      <c r="M258" s="18">
        <f>G258+H258-K258-L258</f>
        <v>1200000</v>
      </c>
      <c r="N258" s="30" t="str">
        <f>IF(J258&gt;0,"UNCLEARED",IF(J258=0,"CLEARED"))</f>
        <v>CLEARED</v>
      </c>
      <c r="O258" s="27"/>
    </row>
    <row r="259" spans="1:15" ht="14.4">
      <c r="A259" s="11">
        <v>258</v>
      </c>
      <c r="B259" s="11">
        <v>170226</v>
      </c>
      <c r="C259" s="20" t="s">
        <v>472</v>
      </c>
      <c r="D259" s="26">
        <v>42814</v>
      </c>
      <c r="E259" s="27" t="s">
        <v>46</v>
      </c>
      <c r="F259" s="20" t="s">
        <v>473</v>
      </c>
      <c r="G259" s="18">
        <v>1000000</v>
      </c>
      <c r="H259" s="18"/>
      <c r="I259" s="31">
        <v>1000000</v>
      </c>
      <c r="J259" s="18">
        <f>G259+H259-I259</f>
        <v>0</v>
      </c>
      <c r="K259" s="18"/>
      <c r="L259" s="18"/>
      <c r="M259" s="18">
        <f>G259+H259-K259-L259</f>
        <v>1000000</v>
      </c>
      <c r="N259" s="30" t="str">
        <f>IF(J259&gt;0,"UNCLEARED",IF(J259=0,"CLEARED"))</f>
        <v>CLEARED</v>
      </c>
      <c r="O259" s="27"/>
    </row>
    <row r="260" spans="1:15" ht="14.4">
      <c r="A260" s="11">
        <v>259</v>
      </c>
      <c r="B260" s="11">
        <v>170229</v>
      </c>
      <c r="C260" s="20" t="s">
        <v>474</v>
      </c>
      <c r="D260" s="26">
        <v>43042</v>
      </c>
      <c r="E260" s="27" t="s">
        <v>475</v>
      </c>
      <c r="F260" s="20" t="s">
        <v>256</v>
      </c>
      <c r="G260" s="18">
        <v>300000</v>
      </c>
      <c r="H260" s="18">
        <v>0</v>
      </c>
      <c r="I260" s="31">
        <v>300000</v>
      </c>
      <c r="J260" s="18">
        <f>G260+H260-I260</f>
        <v>0</v>
      </c>
      <c r="K260" s="18">
        <v>0</v>
      </c>
      <c r="L260" s="18">
        <v>50000</v>
      </c>
      <c r="M260" s="18">
        <f>G260+H260-K260-L260</f>
        <v>250000</v>
      </c>
      <c r="N260" s="30" t="str">
        <f>IF(J260&gt;0,"UNCLEARED",IF(J260=0,"CLEARED"))</f>
        <v>CLEARED</v>
      </c>
      <c r="O260" s="27"/>
    </row>
    <row r="261" spans="1:15" ht="14.4">
      <c r="A261" s="11">
        <v>260</v>
      </c>
      <c r="B261" s="11">
        <v>170229</v>
      </c>
      <c r="C261" s="20" t="s">
        <v>476</v>
      </c>
      <c r="D261" s="26">
        <v>42972</v>
      </c>
      <c r="E261" s="27" t="s">
        <v>54</v>
      </c>
      <c r="F261" s="20" t="s">
        <v>477</v>
      </c>
      <c r="G261" s="18">
        <v>500000</v>
      </c>
      <c r="H261" s="18"/>
      <c r="I261" s="31">
        <v>500000</v>
      </c>
      <c r="J261" s="18">
        <f>G261+H261-I261</f>
        <v>0</v>
      </c>
      <c r="K261" s="18"/>
      <c r="L261" s="18"/>
      <c r="M261" s="18">
        <f>G261+H261-K261-L261</f>
        <v>500000</v>
      </c>
      <c r="N261" s="30" t="str">
        <f>IF(J261&gt;0,"UNCLEARED",IF(J261=0,"CLEARED"))</f>
        <v>CLEARED</v>
      </c>
      <c r="O261" s="27"/>
    </row>
    <row r="262" spans="1:15" ht="14.4">
      <c r="A262" s="11">
        <v>261</v>
      </c>
      <c r="B262" s="11">
        <v>170230</v>
      </c>
      <c r="C262" s="20" t="s">
        <v>478</v>
      </c>
      <c r="D262" s="26">
        <v>43042</v>
      </c>
      <c r="E262" s="27" t="s">
        <v>479</v>
      </c>
      <c r="F262" s="20" t="s">
        <v>480</v>
      </c>
      <c r="G262" s="18">
        <v>400000</v>
      </c>
      <c r="H262" s="18">
        <v>0</v>
      </c>
      <c r="I262" s="31">
        <v>400000</v>
      </c>
      <c r="J262" s="18">
        <f>G262+H262-I262</f>
        <v>0</v>
      </c>
      <c r="K262" s="18">
        <v>0</v>
      </c>
      <c r="L262" s="18"/>
      <c r="M262" s="18">
        <f>G262+H262-K262-L262</f>
        <v>400000</v>
      </c>
      <c r="N262" s="30" t="str">
        <f>IF(J262&gt;0,"UNCLEARED",IF(J262=0,"CLEARED"))</f>
        <v>CLEARED</v>
      </c>
      <c r="O262" s="27"/>
    </row>
    <row r="263" spans="1:15" ht="14.4">
      <c r="A263" s="11">
        <v>262</v>
      </c>
      <c r="B263" s="11">
        <v>170231</v>
      </c>
      <c r="C263" s="20" t="s">
        <v>481</v>
      </c>
      <c r="D263" s="26">
        <v>43045</v>
      </c>
      <c r="E263" s="27" t="s">
        <v>482</v>
      </c>
      <c r="F263" s="20" t="s">
        <v>124</v>
      </c>
      <c r="G263" s="18">
        <v>1250000</v>
      </c>
      <c r="H263" s="18">
        <v>0</v>
      </c>
      <c r="I263" s="31">
        <v>1250000</v>
      </c>
      <c r="J263" s="18">
        <f>G263+H263-I263</f>
        <v>0</v>
      </c>
      <c r="K263" s="18">
        <v>0</v>
      </c>
      <c r="L263" s="18">
        <v>80000</v>
      </c>
      <c r="M263" s="18">
        <f>G263+H263-K263-L263</f>
        <v>1170000</v>
      </c>
      <c r="N263" s="30" t="str">
        <f>IF(J263&gt;0,"UNCLEARED",IF(J263=0,"CLEARED"))</f>
        <v>CLEARED</v>
      </c>
      <c r="O263" s="27"/>
    </row>
    <row r="264" spans="1:15" ht="14.4">
      <c r="A264" s="11">
        <v>263</v>
      </c>
      <c r="B264" s="11">
        <v>170231</v>
      </c>
      <c r="C264" s="20" t="s">
        <v>481</v>
      </c>
      <c r="D264" s="26">
        <v>43081</v>
      </c>
      <c r="E264" s="27" t="s">
        <v>483</v>
      </c>
      <c r="F264" s="20" t="s">
        <v>484</v>
      </c>
      <c r="G264" s="18">
        <v>1900000</v>
      </c>
      <c r="H264" s="18"/>
      <c r="I264" s="31">
        <v>1900000</v>
      </c>
      <c r="J264" s="18">
        <f>G264+H264-I264</f>
        <v>0</v>
      </c>
      <c r="K264" s="18">
        <v>0</v>
      </c>
      <c r="L264" s="18">
        <v>200000</v>
      </c>
      <c r="M264" s="18">
        <f>G264+H264-K264-L264</f>
        <v>1700000</v>
      </c>
      <c r="N264" s="30" t="str">
        <f>IF(J264&gt;0,"UNCLEARED",IF(J264=0,"CLEARED"))</f>
        <v>CLEARED</v>
      </c>
      <c r="O264" s="27"/>
    </row>
    <row r="265" spans="1:15" ht="14.4">
      <c r="A265" s="11">
        <v>264</v>
      </c>
      <c r="B265" s="11">
        <v>170231</v>
      </c>
      <c r="C265" s="20" t="s">
        <v>481</v>
      </c>
      <c r="D265" s="26">
        <v>43081</v>
      </c>
      <c r="E265" s="27" t="s">
        <v>483</v>
      </c>
      <c r="F265" s="20" t="s">
        <v>485</v>
      </c>
      <c r="G265" s="18">
        <v>1500000</v>
      </c>
      <c r="H265" s="18"/>
      <c r="I265" s="31">
        <v>1500000</v>
      </c>
      <c r="J265" s="18">
        <f>G265+H265-I265</f>
        <v>0</v>
      </c>
      <c r="K265" s="18">
        <v>0</v>
      </c>
      <c r="L265" s="18">
        <v>100000</v>
      </c>
      <c r="M265" s="18">
        <f>G265+H265-K265-L265</f>
        <v>1400000</v>
      </c>
      <c r="N265" s="30" t="str">
        <f>IF(J265&gt;0,"UNCLEARED",IF(J265=0,"CLEARED"))</f>
        <v>CLEARED</v>
      </c>
      <c r="O265" s="27"/>
    </row>
    <row r="266" spans="1:15" ht="14.4">
      <c r="A266" s="11">
        <v>265</v>
      </c>
      <c r="B266" s="11">
        <v>170232</v>
      </c>
      <c r="C266" s="20" t="s">
        <v>486</v>
      </c>
      <c r="D266" s="26">
        <v>43045</v>
      </c>
      <c r="E266" s="27" t="s">
        <v>487</v>
      </c>
      <c r="F266" s="20" t="s">
        <v>389</v>
      </c>
      <c r="G266" s="18">
        <v>1700000</v>
      </c>
      <c r="H266" s="18">
        <v>0</v>
      </c>
      <c r="I266" s="31"/>
      <c r="J266" s="18">
        <f>G266+H266-I266</f>
        <v>1700000</v>
      </c>
      <c r="K266" s="18">
        <v>0</v>
      </c>
      <c r="L266" s="18">
        <v>1100000</v>
      </c>
      <c r="M266" s="18">
        <f>G266+H266-K266-L266</f>
        <v>600000</v>
      </c>
      <c r="N266" s="30" t="str">
        <f>IF(J266&gt;0,"UNCLEARED",IF(J266=0,"CLEARED"))</f>
        <v>UNCLEARED</v>
      </c>
      <c r="O266" s="27"/>
    </row>
    <row r="267" spans="1:15" ht="14.4">
      <c r="A267" s="11">
        <v>266</v>
      </c>
      <c r="B267" s="11">
        <v>170232</v>
      </c>
      <c r="C267" s="20" t="s">
        <v>486</v>
      </c>
      <c r="D267" s="26">
        <v>43045</v>
      </c>
      <c r="E267" s="27" t="s">
        <v>488</v>
      </c>
      <c r="F267" s="20" t="s">
        <v>489</v>
      </c>
      <c r="G267" s="18">
        <v>2500000</v>
      </c>
      <c r="H267" s="18">
        <v>0</v>
      </c>
      <c r="I267" s="31"/>
      <c r="J267" s="18">
        <f>G267+H267-I267</f>
        <v>2500000</v>
      </c>
      <c r="K267" s="18">
        <v>0</v>
      </c>
      <c r="L267" s="18"/>
      <c r="M267" s="18">
        <f>G267+H267-K267-L267</f>
        <v>2500000</v>
      </c>
      <c r="N267" s="30" t="str">
        <f>IF(J267&gt;0,"UNCLEARED",IF(J267=0,"CLEARED"))</f>
        <v>UNCLEARED</v>
      </c>
      <c r="O267" s="27"/>
    </row>
    <row r="268" spans="1:15" ht="14.4">
      <c r="A268" s="11">
        <v>267</v>
      </c>
      <c r="B268" s="11">
        <v>170232</v>
      </c>
      <c r="C268" s="20" t="s">
        <v>486</v>
      </c>
      <c r="D268" s="26">
        <v>43085</v>
      </c>
      <c r="E268" s="27" t="s">
        <v>490</v>
      </c>
      <c r="F268" s="20" t="s">
        <v>491</v>
      </c>
      <c r="G268" s="18">
        <v>2700000</v>
      </c>
      <c r="H268" s="18"/>
      <c r="I268" s="31">
        <v>0</v>
      </c>
      <c r="J268" s="18">
        <f>G268+H268-I268</f>
        <v>2700000</v>
      </c>
      <c r="K268" s="18">
        <v>0</v>
      </c>
      <c r="L268" s="18"/>
      <c r="M268" s="18">
        <f>I268-K268-L268</f>
        <v>0</v>
      </c>
      <c r="N268" s="30" t="str">
        <f>IF(J268&gt;0,"UNCLEARED",IF(J268=0,"CLEARED"))</f>
        <v>UNCLEARED</v>
      </c>
      <c r="O268" s="27"/>
    </row>
    <row r="269" spans="1:15" ht="14.4">
      <c r="A269" s="11">
        <v>268</v>
      </c>
      <c r="B269" s="11">
        <v>170234</v>
      </c>
      <c r="C269" s="20" t="s">
        <v>492</v>
      </c>
      <c r="D269" s="26">
        <v>43046</v>
      </c>
      <c r="E269" s="27" t="s">
        <v>493</v>
      </c>
      <c r="F269" s="20" t="s">
        <v>494</v>
      </c>
      <c r="G269" s="18">
        <v>1000000</v>
      </c>
      <c r="H269" s="18">
        <v>0</v>
      </c>
      <c r="I269" s="31"/>
      <c r="J269" s="18">
        <f>G269+H269-I269</f>
        <v>1000000</v>
      </c>
      <c r="K269" s="18">
        <v>0</v>
      </c>
      <c r="L269" s="18">
        <v>200000</v>
      </c>
      <c r="M269" s="18">
        <f>G269+H269-K269-L269</f>
        <v>800000</v>
      </c>
      <c r="N269" s="30" t="str">
        <f>IF(J269&gt;0,"UNCLEARED",IF(J269=0,"CLEARED"))</f>
        <v>UNCLEARED</v>
      </c>
      <c r="O269" s="27"/>
    </row>
    <row r="270" spans="1:15" ht="14.4">
      <c r="A270" s="11">
        <v>269</v>
      </c>
      <c r="B270" s="11">
        <v>170236</v>
      </c>
      <c r="C270" s="20" t="s">
        <v>495</v>
      </c>
      <c r="D270" s="26">
        <v>43047</v>
      </c>
      <c r="E270" s="27" t="s">
        <v>496</v>
      </c>
      <c r="F270" s="20" t="s">
        <v>497</v>
      </c>
      <c r="G270" s="18">
        <v>1500000</v>
      </c>
      <c r="H270" s="18">
        <v>150000</v>
      </c>
      <c r="I270" s="31">
        <v>1650000</v>
      </c>
      <c r="J270" s="18">
        <f>G270+H270-I270</f>
        <v>0</v>
      </c>
      <c r="K270" s="18">
        <v>0</v>
      </c>
      <c r="L270" s="18">
        <v>450000</v>
      </c>
      <c r="M270" s="18">
        <f>G270+H270-K270-L270</f>
        <v>1200000</v>
      </c>
      <c r="N270" s="30" t="str">
        <f>IF(J270&gt;0,"UNCLEARED",IF(J270=0,"CLEARED"))</f>
        <v>CLEARED</v>
      </c>
      <c r="O270" s="27"/>
    </row>
    <row r="271" spans="1:15" ht="14.4">
      <c r="A271" s="11">
        <v>270</v>
      </c>
      <c r="B271" s="11">
        <v>170240</v>
      </c>
      <c r="C271" s="20" t="s">
        <v>498</v>
      </c>
      <c r="D271" s="26">
        <v>43049</v>
      </c>
      <c r="E271" s="27" t="s">
        <v>499</v>
      </c>
      <c r="F271" s="20" t="s">
        <v>431</v>
      </c>
      <c r="G271" s="18">
        <v>5000000</v>
      </c>
      <c r="H271" s="18">
        <v>0</v>
      </c>
      <c r="I271" s="31"/>
      <c r="J271" s="18">
        <f>G271+H271-I271</f>
        <v>5000000</v>
      </c>
      <c r="K271" s="18">
        <v>0</v>
      </c>
      <c r="L271" s="18"/>
      <c r="M271" s="18">
        <f>G271+H271-K271-L271</f>
        <v>5000000</v>
      </c>
      <c r="N271" s="30" t="str">
        <f>IF(J271&gt;0,"UNCLEARED",IF(J271=0,"CLEARED"))</f>
        <v>UNCLEARED</v>
      </c>
      <c r="O271" s="27"/>
    </row>
    <row r="272" spans="1:15" ht="14.4">
      <c r="A272" s="11">
        <v>271</v>
      </c>
      <c r="B272" s="11">
        <v>170240</v>
      </c>
      <c r="C272" s="20" t="s">
        <v>498</v>
      </c>
      <c r="D272" s="26">
        <v>43079</v>
      </c>
      <c r="E272" s="27" t="s">
        <v>500</v>
      </c>
      <c r="F272" s="20" t="s">
        <v>431</v>
      </c>
      <c r="G272" s="18">
        <v>5000000</v>
      </c>
      <c r="H272" s="18"/>
      <c r="I272" s="31"/>
      <c r="J272" s="18">
        <f>G272+H272-I272</f>
        <v>5000000</v>
      </c>
      <c r="K272" s="18">
        <v>0</v>
      </c>
      <c r="L272" s="18"/>
      <c r="M272" s="18">
        <f>G272+H272-K272-L272</f>
        <v>5000000</v>
      </c>
      <c r="N272" s="30" t="str">
        <f>IF(J272&gt;0,"UNCLEARED",IF(J272=0,"CLEARED"))</f>
        <v>UNCLEARED</v>
      </c>
      <c r="O272" s="27"/>
    </row>
    <row r="273" spans="1:15" ht="14.4">
      <c r="A273" s="11">
        <v>272</v>
      </c>
      <c r="B273" s="11">
        <v>170243</v>
      </c>
      <c r="C273" s="20" t="s">
        <v>501</v>
      </c>
      <c r="D273" s="26">
        <v>43052</v>
      </c>
      <c r="E273" s="27" t="s">
        <v>502</v>
      </c>
      <c r="F273" s="20" t="s">
        <v>124</v>
      </c>
      <c r="G273" s="18">
        <v>1200000</v>
      </c>
      <c r="H273" s="18">
        <v>0</v>
      </c>
      <c r="I273" s="31">
        <v>1200000</v>
      </c>
      <c r="J273" s="18">
        <f>G273+H273-I273</f>
        <v>0</v>
      </c>
      <c r="K273" s="18">
        <v>0</v>
      </c>
      <c r="L273" s="18"/>
      <c r="M273" s="18">
        <f>G273+H273-K273-L273</f>
        <v>1200000</v>
      </c>
      <c r="N273" s="30" t="str">
        <f>IF(J273&gt;0,"UNCLEARED",IF(J273=0,"CLEARED"))</f>
        <v>CLEARED</v>
      </c>
      <c r="O273" s="27"/>
    </row>
    <row r="274" spans="1:15" ht="14.4">
      <c r="A274" s="11">
        <v>273</v>
      </c>
      <c r="B274" s="11">
        <v>170243</v>
      </c>
      <c r="C274" s="20" t="s">
        <v>501</v>
      </c>
      <c r="D274" s="26">
        <v>43089</v>
      </c>
      <c r="E274" s="27" t="s">
        <v>503</v>
      </c>
      <c r="F274" s="20" t="s">
        <v>504</v>
      </c>
      <c r="G274" s="18">
        <v>300000</v>
      </c>
      <c r="H274" s="18"/>
      <c r="I274" s="31">
        <v>300000</v>
      </c>
      <c r="J274" s="18">
        <f>G274+H274-I274</f>
        <v>0</v>
      </c>
      <c r="K274" s="18">
        <v>0</v>
      </c>
      <c r="L274" s="18"/>
      <c r="M274" s="18">
        <f>I274-K274-L274</f>
        <v>300000</v>
      </c>
      <c r="N274" s="30" t="str">
        <f>IF(J274&gt;0,"UNCLEARED",IF(J274=0,"CLEARED"))</f>
        <v>CLEARED</v>
      </c>
      <c r="O274" s="27"/>
    </row>
    <row r="275" spans="1:15" ht="14.4">
      <c r="A275" s="11">
        <v>274</v>
      </c>
      <c r="B275" s="11">
        <v>170250</v>
      </c>
      <c r="C275" s="20" t="s">
        <v>505</v>
      </c>
      <c r="D275" s="26">
        <v>43059</v>
      </c>
      <c r="E275" s="27" t="s">
        <v>506</v>
      </c>
      <c r="F275" s="20" t="s">
        <v>507</v>
      </c>
      <c r="G275" s="18">
        <v>66000000</v>
      </c>
      <c r="H275" s="18">
        <v>6600000</v>
      </c>
      <c r="I275" s="31">
        <v>30500000</v>
      </c>
      <c r="J275" s="18">
        <f>G275+H275-I275</f>
        <v>42100000</v>
      </c>
      <c r="K275" s="18">
        <v>0</v>
      </c>
      <c r="L275" s="18">
        <v>2100000</v>
      </c>
      <c r="M275" s="18">
        <f>G275+H275-K275-L275</f>
        <v>70500000</v>
      </c>
      <c r="N275" s="30" t="str">
        <f>IF(J275&gt;0,"UNCLEARED",IF(J275=0,"CLEARED"))</f>
        <v>UNCLEARED</v>
      </c>
      <c r="O275" s="27"/>
    </row>
    <row r="276" spans="1:15" ht="14.4">
      <c r="A276" s="11">
        <v>275</v>
      </c>
      <c r="B276" s="11">
        <v>170251</v>
      </c>
      <c r="C276" s="20" t="s">
        <v>508</v>
      </c>
      <c r="D276" s="26">
        <v>43059</v>
      </c>
      <c r="E276" s="27" t="s">
        <v>509</v>
      </c>
      <c r="F276" s="20" t="s">
        <v>491</v>
      </c>
      <c r="G276" s="18">
        <v>150000</v>
      </c>
      <c r="H276" s="18">
        <v>0</v>
      </c>
      <c r="I276" s="31">
        <v>150000</v>
      </c>
      <c r="J276" s="18">
        <f>G276+H276-I276</f>
        <v>0</v>
      </c>
      <c r="K276" s="18">
        <v>0</v>
      </c>
      <c r="L276" s="18"/>
      <c r="M276" s="18">
        <f>G276+H276-K276-L276</f>
        <v>150000</v>
      </c>
      <c r="N276" s="30" t="str">
        <f>IF(J276&gt;0,"UNCLEARED",IF(J276=0,"CLEARED"))</f>
        <v>CLEARED</v>
      </c>
      <c r="O276" s="27"/>
    </row>
    <row r="277" spans="1:15" ht="14.4">
      <c r="A277" s="11">
        <v>276</v>
      </c>
      <c r="B277" s="11">
        <v>170251</v>
      </c>
      <c r="C277" s="20" t="s">
        <v>508</v>
      </c>
      <c r="D277" s="26">
        <v>43059</v>
      </c>
      <c r="E277" s="27" t="s">
        <v>509</v>
      </c>
      <c r="F277" s="20" t="s">
        <v>510</v>
      </c>
      <c r="G277" s="18">
        <v>300000</v>
      </c>
      <c r="H277" s="18">
        <v>0</v>
      </c>
      <c r="I277" s="31">
        <v>300000</v>
      </c>
      <c r="J277" s="18">
        <f>G277+H277-I277</f>
        <v>0</v>
      </c>
      <c r="K277" s="18">
        <v>0</v>
      </c>
      <c r="L277" s="18"/>
      <c r="M277" s="18">
        <f>G277+H277-K277-L277</f>
        <v>300000</v>
      </c>
      <c r="N277" s="30" t="str">
        <f>IF(J277&gt;0,"UNCLEARED",IF(J277=0,"CLEARED"))</f>
        <v>CLEARED</v>
      </c>
      <c r="O277" s="27"/>
    </row>
    <row r="278" spans="1:15" ht="14.4">
      <c r="A278" s="11">
        <v>277</v>
      </c>
      <c r="B278" s="11">
        <v>170253</v>
      </c>
      <c r="C278" s="20" t="s">
        <v>511</v>
      </c>
      <c r="D278" s="26">
        <v>43061</v>
      </c>
      <c r="E278" s="27" t="s">
        <v>512</v>
      </c>
      <c r="F278" s="20" t="s">
        <v>454</v>
      </c>
      <c r="G278" s="18">
        <v>5000000</v>
      </c>
      <c r="H278" s="18">
        <v>500000</v>
      </c>
      <c r="I278" s="31">
        <v>5500000</v>
      </c>
      <c r="J278" s="18">
        <f>G278+H278-I278</f>
        <v>0</v>
      </c>
      <c r="K278" s="18">
        <v>0</v>
      </c>
      <c r="L278" s="18">
        <v>1200000</v>
      </c>
      <c r="M278" s="18">
        <f>G278+H278-K278-L278</f>
        <v>4300000</v>
      </c>
      <c r="N278" s="30" t="str">
        <f>IF(J278&gt;0,"UNCLEARED",IF(J278=0,"CLEARED"))</f>
        <v>CLEARED</v>
      </c>
      <c r="O278" s="27"/>
    </row>
    <row r="279" spans="1:15" ht="14.4">
      <c r="A279" s="11">
        <v>278</v>
      </c>
      <c r="B279" s="11">
        <v>170255</v>
      </c>
      <c r="C279" s="20" t="s">
        <v>513</v>
      </c>
      <c r="D279" s="26">
        <v>43063</v>
      </c>
      <c r="E279" s="27" t="s">
        <v>457</v>
      </c>
      <c r="F279" s="20" t="s">
        <v>514</v>
      </c>
      <c r="G279" s="18">
        <v>600000</v>
      </c>
      <c r="H279" s="18">
        <v>0</v>
      </c>
      <c r="I279" s="31">
        <v>600000</v>
      </c>
      <c r="J279" s="18">
        <f>G279+H279-I279</f>
        <v>0</v>
      </c>
      <c r="K279" s="18">
        <v>0</v>
      </c>
      <c r="L279" s="18"/>
      <c r="M279" s="18">
        <f>G279+H279-K279-L279</f>
        <v>600000</v>
      </c>
      <c r="N279" s="30" t="str">
        <f>IF(J279&gt;0,"UNCLEARED",IF(J279=0,"CLEARED"))</f>
        <v>CLEARED</v>
      </c>
      <c r="O279" s="27"/>
    </row>
    <row r="280" spans="1:15" ht="14.4">
      <c r="A280" s="11">
        <v>279</v>
      </c>
      <c r="B280" s="11">
        <v>170256</v>
      </c>
      <c r="C280" s="20" t="s">
        <v>515</v>
      </c>
      <c r="D280" s="26">
        <v>43063</v>
      </c>
      <c r="E280" s="27" t="s">
        <v>516</v>
      </c>
      <c r="F280" s="20" t="s">
        <v>148</v>
      </c>
      <c r="G280" s="18">
        <v>1000000</v>
      </c>
      <c r="H280" s="18">
        <v>0</v>
      </c>
      <c r="I280" s="31">
        <v>1000000</v>
      </c>
      <c r="J280" s="18">
        <f>G280+H280-I280</f>
        <v>0</v>
      </c>
      <c r="K280" s="18">
        <v>0</v>
      </c>
      <c r="L280" s="18"/>
      <c r="M280" s="18">
        <f>G280+H280-K280-L280</f>
        <v>1000000</v>
      </c>
      <c r="N280" s="30" t="str">
        <f>IF(J280&gt;0,"UNCLEARED",IF(J280=0,"CLEARED"))</f>
        <v>CLEARED</v>
      </c>
      <c r="O280" s="27"/>
    </row>
    <row r="281" spans="1:15" ht="14.4">
      <c r="A281" s="11">
        <v>280</v>
      </c>
      <c r="B281" s="11">
        <v>170256</v>
      </c>
      <c r="C281" s="20" t="s">
        <v>515</v>
      </c>
      <c r="D281" s="26">
        <v>43067</v>
      </c>
      <c r="E281" s="27" t="s">
        <v>517</v>
      </c>
      <c r="F281" s="20" t="s">
        <v>443</v>
      </c>
      <c r="G281" s="18">
        <v>650000</v>
      </c>
      <c r="H281" s="18">
        <v>0</v>
      </c>
      <c r="I281" s="31">
        <v>650000</v>
      </c>
      <c r="J281" s="18">
        <f>G281+H281-I281</f>
        <v>0</v>
      </c>
      <c r="K281" s="18">
        <v>0</v>
      </c>
      <c r="L281" s="18"/>
      <c r="M281" s="18">
        <f>G281+H281-K281-L281</f>
        <v>650000</v>
      </c>
      <c r="N281" s="30" t="str">
        <f>IF(J281&gt;0,"UNCLEARED",IF(J281=0,"CLEARED"))</f>
        <v>CLEARED</v>
      </c>
      <c r="O281" s="27"/>
    </row>
    <row r="282" spans="1:15" ht="14.4">
      <c r="A282" s="11">
        <v>281</v>
      </c>
      <c r="B282" s="11">
        <v>170259</v>
      </c>
      <c r="C282" s="20" t="s">
        <v>518</v>
      </c>
      <c r="D282" s="26">
        <v>43067</v>
      </c>
      <c r="E282" s="27" t="s">
        <v>519</v>
      </c>
      <c r="F282" s="20" t="s">
        <v>444</v>
      </c>
      <c r="G282" s="18">
        <v>3050000</v>
      </c>
      <c r="H282" s="18">
        <v>305000</v>
      </c>
      <c r="I282" s="31">
        <v>3355000</v>
      </c>
      <c r="J282" s="18">
        <f>G282+H282-I282</f>
        <v>0</v>
      </c>
      <c r="K282" s="18">
        <v>0</v>
      </c>
      <c r="L282" s="18"/>
      <c r="M282" s="18">
        <f>G282+H282-K282-L282</f>
        <v>3355000</v>
      </c>
      <c r="N282" s="30" t="str">
        <f>IF(J282&gt;0,"UNCLEARED",IF(J282=0,"CLEARED"))</f>
        <v>CLEARED</v>
      </c>
      <c r="O282" s="27"/>
    </row>
    <row r="283" spans="1:15" ht="14.4">
      <c r="A283" s="11">
        <v>282</v>
      </c>
      <c r="B283" s="11">
        <v>170261</v>
      </c>
      <c r="C283" s="20" t="s">
        <v>520</v>
      </c>
      <c r="D283" s="26">
        <v>43068</v>
      </c>
      <c r="E283" s="27" t="s">
        <v>521</v>
      </c>
      <c r="F283" s="20" t="s">
        <v>522</v>
      </c>
      <c r="G283" s="18">
        <v>6400000</v>
      </c>
      <c r="H283" s="18">
        <v>0</v>
      </c>
      <c r="I283" s="31">
        <v>6400000</v>
      </c>
      <c r="J283" s="18">
        <f>G283+H283-I283</f>
        <v>0</v>
      </c>
      <c r="K283" s="18">
        <v>0</v>
      </c>
      <c r="L283" s="18">
        <v>0</v>
      </c>
      <c r="M283" s="18">
        <f>G283+H283-K283-L283</f>
        <v>6400000</v>
      </c>
      <c r="N283" s="30" t="str">
        <f>IF(J283&gt;0,"UNCLEARED",IF(J283=0,"CLEARED"))</f>
        <v>CLEARED</v>
      </c>
      <c r="O283" s="27"/>
    </row>
    <row r="284" spans="1:15" ht="14.4">
      <c r="A284" s="11">
        <v>283</v>
      </c>
      <c r="B284" s="11">
        <v>170263</v>
      </c>
      <c r="C284" s="20" t="s">
        <v>523</v>
      </c>
      <c r="D284" s="26">
        <v>43069</v>
      </c>
      <c r="E284" s="27" t="s">
        <v>524</v>
      </c>
      <c r="F284" s="20" t="s">
        <v>525</v>
      </c>
      <c r="G284" s="18">
        <v>200000</v>
      </c>
      <c r="H284" s="18">
        <v>0</v>
      </c>
      <c r="I284" s="31">
        <v>200000</v>
      </c>
      <c r="J284" s="18">
        <f>G284+H284-I284</f>
        <v>0</v>
      </c>
      <c r="K284" s="18">
        <v>0</v>
      </c>
      <c r="L284" s="18"/>
      <c r="M284" s="18">
        <f>G284+H284-K284-L284</f>
        <v>200000</v>
      </c>
      <c r="N284" s="30" t="str">
        <f>IF(J284&gt;0,"UNCLEARED",IF(J284=0,"CLEARED"))</f>
        <v>CLEARED</v>
      </c>
      <c r="O284" s="27"/>
    </row>
    <row r="285" spans="1:15" ht="14.4">
      <c r="A285" s="11">
        <v>284</v>
      </c>
      <c r="B285" s="11">
        <v>170266</v>
      </c>
      <c r="C285" s="20" t="s">
        <v>526</v>
      </c>
      <c r="D285" s="26">
        <v>43079</v>
      </c>
      <c r="E285" s="27" t="s">
        <v>527</v>
      </c>
      <c r="F285" s="20" t="s">
        <v>389</v>
      </c>
      <c r="G285" s="18">
        <v>600000</v>
      </c>
      <c r="H285" s="18"/>
      <c r="I285" s="31">
        <v>600000</v>
      </c>
      <c r="J285" s="18">
        <f>G285+H285-I285</f>
        <v>0</v>
      </c>
      <c r="K285" s="18">
        <v>0</v>
      </c>
      <c r="L285" s="18"/>
      <c r="M285" s="18">
        <f>G285+H285-K285-L285</f>
        <v>600000</v>
      </c>
      <c r="N285" s="30" t="str">
        <f>IF(J285&gt;0,"UNCLEARED",IF(J285=0,"CLEARED"))</f>
        <v>CLEARED</v>
      </c>
      <c r="O285" s="27"/>
    </row>
    <row r="286" spans="1:15" ht="14.4">
      <c r="A286" s="11">
        <v>285</v>
      </c>
      <c r="B286" s="11">
        <v>170270</v>
      </c>
      <c r="C286" s="20" t="s">
        <v>528</v>
      </c>
      <c r="D286" s="26" t="s">
        <v>529</v>
      </c>
      <c r="E286" s="27" t="s">
        <v>46</v>
      </c>
      <c r="F286" s="20" t="s">
        <v>530</v>
      </c>
      <c r="G286" s="18">
        <v>3200000</v>
      </c>
      <c r="H286" s="18">
        <f>G286*10%</f>
        <v>320000</v>
      </c>
      <c r="I286" s="31">
        <v>3520000</v>
      </c>
      <c r="J286" s="18">
        <f>G286+H286-I286</f>
        <v>0</v>
      </c>
      <c r="K286" s="18"/>
      <c r="L286" s="18">
        <v>64000</v>
      </c>
      <c r="M286" s="18">
        <f>G286+H286-K286-L286</f>
        <v>3456000</v>
      </c>
      <c r="N286" s="30" t="str">
        <f>IF(J286&gt;0,"UNCLEARED",IF(J286=0,"CLEARED"))</f>
        <v>CLEARED</v>
      </c>
      <c r="O286" s="27"/>
    </row>
    <row r="287" spans="1:15" ht="14.4">
      <c r="A287" s="11">
        <v>286</v>
      </c>
      <c r="B287" s="11">
        <v>170272</v>
      </c>
      <c r="C287" s="20" t="s">
        <v>531</v>
      </c>
      <c r="D287" s="26">
        <v>43088</v>
      </c>
      <c r="E287" s="27" t="s">
        <v>532</v>
      </c>
      <c r="F287" s="20" t="s">
        <v>533</v>
      </c>
      <c r="G287" s="18">
        <v>1000000</v>
      </c>
      <c r="H287" s="18"/>
      <c r="I287" s="31">
        <v>0</v>
      </c>
      <c r="J287" s="18">
        <f>G287+H287-I287</f>
        <v>1000000</v>
      </c>
      <c r="K287" s="18">
        <v>0</v>
      </c>
      <c r="L287" s="18"/>
      <c r="M287" s="18">
        <f>I287-K287-L287</f>
        <v>0</v>
      </c>
      <c r="N287" s="30" t="str">
        <f>IF(J287&gt;0,"UNCLEARED",IF(J287=0,"CLEARED"))</f>
        <v>UNCLEARED</v>
      </c>
      <c r="O287" s="27"/>
    </row>
    <row r="288" spans="1:15" ht="14.4">
      <c r="A288" s="11">
        <v>287</v>
      </c>
      <c r="B288" s="11">
        <v>170273</v>
      </c>
      <c r="C288" s="20" t="s">
        <v>531</v>
      </c>
      <c r="D288" s="26">
        <v>43088</v>
      </c>
      <c r="E288" s="27" t="s">
        <v>532</v>
      </c>
      <c r="F288" s="20" t="s">
        <v>175</v>
      </c>
      <c r="G288" s="18">
        <v>500000</v>
      </c>
      <c r="H288" s="18"/>
      <c r="I288" s="31">
        <v>0</v>
      </c>
      <c r="J288" s="18">
        <f>G288+H288-I288</f>
        <v>500000</v>
      </c>
      <c r="K288" s="18">
        <v>0</v>
      </c>
      <c r="L288" s="18"/>
      <c r="M288" s="18">
        <f>I288-K288-L288</f>
        <v>0</v>
      </c>
      <c r="N288" s="30" t="str">
        <f>IF(J288&gt;0,"UNCLEARED",IF(J288=0,"CLEARED"))</f>
        <v>UNCLEARED</v>
      </c>
      <c r="O288" s="27"/>
    </row>
    <row r="289" spans="1:15" ht="14.4">
      <c r="A289" s="11">
        <v>288</v>
      </c>
      <c r="B289" s="11">
        <v>170280</v>
      </c>
      <c r="C289" s="20" t="s">
        <v>534</v>
      </c>
      <c r="D289" s="26">
        <v>43090</v>
      </c>
      <c r="E289" s="27" t="s">
        <v>535</v>
      </c>
      <c r="F289" s="20" t="s">
        <v>536</v>
      </c>
      <c r="G289" s="18">
        <v>7800000</v>
      </c>
      <c r="H289" s="18"/>
      <c r="I289" s="31">
        <v>0</v>
      </c>
      <c r="J289" s="18">
        <f>G289+H289-I289</f>
        <v>7800000</v>
      </c>
      <c r="K289" s="18">
        <v>0</v>
      </c>
      <c r="L289" s="18"/>
      <c r="M289" s="18">
        <f>I289-K289-L289</f>
        <v>0</v>
      </c>
      <c r="N289" s="30" t="str">
        <f>IF(J289&gt;0,"UNCLEARED",IF(J289=0,"CLEARED"))</f>
        <v>UNCLEARED</v>
      </c>
      <c r="O289" s="27"/>
    </row>
    <row r="290" spans="1:15" ht="14.4">
      <c r="A290" s="11">
        <v>289</v>
      </c>
      <c r="B290" s="11">
        <v>170281</v>
      </c>
      <c r="C290" s="20" t="s">
        <v>537</v>
      </c>
      <c r="D290" s="13">
        <v>42762</v>
      </c>
      <c r="E290" s="14" t="s">
        <v>51</v>
      </c>
      <c r="F290" s="36" t="s">
        <v>538</v>
      </c>
      <c r="G290" s="16">
        <v>4600000</v>
      </c>
      <c r="H290" s="16">
        <v>0</v>
      </c>
      <c r="I290" s="18">
        <v>4600000</v>
      </c>
      <c r="J290" s="16">
        <f>G290+H290-I290-K290</f>
        <v>0</v>
      </c>
      <c r="K290" s="16"/>
      <c r="L290" s="16">
        <v>100000</v>
      </c>
      <c r="M290" s="16">
        <f>I290-K290-L290</f>
        <v>4500000</v>
      </c>
      <c r="N290" s="11" t="str">
        <f>IF(J290&gt;0,"UNCLEARED",IF(J290=0,"CLEARED"))</f>
        <v>CLEARED</v>
      </c>
      <c r="O290" s="19"/>
    </row>
    <row r="291" spans="1:15" ht="14.4">
      <c r="A291" s="11">
        <v>290</v>
      </c>
      <c r="B291" s="11">
        <v>170282</v>
      </c>
      <c r="C291" s="20" t="s">
        <v>539</v>
      </c>
      <c r="D291" s="13">
        <v>42755</v>
      </c>
      <c r="E291" s="14" t="s">
        <v>51</v>
      </c>
      <c r="F291" s="36" t="s">
        <v>540</v>
      </c>
      <c r="G291" s="16">
        <v>1500000</v>
      </c>
      <c r="H291" s="16">
        <v>0</v>
      </c>
      <c r="I291" s="18">
        <v>1500000</v>
      </c>
      <c r="J291" s="16">
        <f>G291+H291-I291</f>
        <v>0</v>
      </c>
      <c r="K291" s="16"/>
      <c r="L291" s="16"/>
      <c r="M291" s="16">
        <f>I291-K291-L291</f>
        <v>1500000</v>
      </c>
      <c r="N291" s="11" t="str">
        <f>IF(J291&gt;0,"UNCLEARED",IF(J291=0,"CLEARED"))</f>
        <v>CLEARED</v>
      </c>
      <c r="O291" s="19"/>
    </row>
    <row r="292" spans="1:15" ht="14.4">
      <c r="A292" s="11">
        <v>291</v>
      </c>
      <c r="B292" s="11">
        <v>170283</v>
      </c>
      <c r="C292" s="21" t="s">
        <v>541</v>
      </c>
      <c r="D292" s="13">
        <v>42761</v>
      </c>
      <c r="E292" s="37" t="s">
        <v>54</v>
      </c>
      <c r="F292" s="38" t="s">
        <v>542</v>
      </c>
      <c r="G292" s="17">
        <v>3300000</v>
      </c>
      <c r="H292" s="17"/>
      <c r="I292" s="17">
        <v>3300000</v>
      </c>
      <c r="J292" s="16">
        <f>G292+H292-I292</f>
        <v>0</v>
      </c>
      <c r="K292" s="16"/>
      <c r="L292" s="16">
        <v>250000</v>
      </c>
      <c r="M292" s="16">
        <f>I292-K292-L292</f>
        <v>3050000</v>
      </c>
      <c r="N292" s="11" t="str">
        <f>IF(J292&gt;0,"UNCLEARED",IF(J292=0,"CLEARED"))</f>
        <v>CLEARED</v>
      </c>
      <c r="O292" s="19"/>
    </row>
    <row r="293" spans="1:15" ht="14.4">
      <c r="A293" s="11">
        <v>292</v>
      </c>
      <c r="B293" s="11">
        <v>170284</v>
      </c>
      <c r="C293" s="21" t="s">
        <v>543</v>
      </c>
      <c r="D293" s="24">
        <v>42773</v>
      </c>
      <c r="E293" s="11" t="s">
        <v>54</v>
      </c>
      <c r="F293" s="25" t="s">
        <v>544</v>
      </c>
      <c r="G293" s="17">
        <v>5000000</v>
      </c>
      <c r="H293" s="17">
        <f>G293*10%</f>
        <v>500000</v>
      </c>
      <c r="I293" s="17">
        <v>5500000</v>
      </c>
      <c r="J293" s="16">
        <f>G293+H293-I293</f>
        <v>0</v>
      </c>
      <c r="K293" s="16"/>
      <c r="L293" s="16">
        <v>1250000</v>
      </c>
      <c r="M293" s="16">
        <f>I293-K293-L293</f>
        <v>4250000</v>
      </c>
      <c r="N293" s="11" t="str">
        <f>IF(J293&gt;0,"UNCLEARED",IF(J293=0,"CLEARED"))</f>
        <v>CLEARED</v>
      </c>
      <c r="O293" s="19"/>
    </row>
    <row r="294" spans="1:15" ht="14.4">
      <c r="A294" s="11">
        <v>293</v>
      </c>
      <c r="B294" s="11">
        <v>170284</v>
      </c>
      <c r="C294" s="21" t="s">
        <v>545</v>
      </c>
      <c r="D294" s="24">
        <v>42811</v>
      </c>
      <c r="E294" s="11" t="s">
        <v>54</v>
      </c>
      <c r="F294" s="25" t="s">
        <v>546</v>
      </c>
      <c r="G294" s="49">
        <v>5000000</v>
      </c>
      <c r="H294" s="17">
        <f>G294*10%</f>
        <v>500000</v>
      </c>
      <c r="I294" s="50">
        <v>5500000</v>
      </c>
      <c r="J294" s="16">
        <f>G294+H294-I294</f>
        <v>0</v>
      </c>
      <c r="K294" s="16"/>
      <c r="L294" s="16"/>
      <c r="M294" s="16">
        <f>I294-K294-L294</f>
        <v>5500000</v>
      </c>
      <c r="N294" s="11" t="str">
        <f>IF(J294&gt;0,"UNCLEARED",IF(J294=0,"CLEARED"))</f>
        <v>CLEARED</v>
      </c>
      <c r="O294" s="19"/>
    </row>
    <row r="295" spans="1:15" ht="14.4">
      <c r="A295" s="11">
        <v>294</v>
      </c>
      <c r="B295" s="11">
        <v>170284</v>
      </c>
      <c r="C295" s="21" t="s">
        <v>543</v>
      </c>
      <c r="D295" s="24">
        <v>42872</v>
      </c>
      <c r="E295" s="11" t="s">
        <v>54</v>
      </c>
      <c r="F295" s="25" t="s">
        <v>547</v>
      </c>
      <c r="G295" s="51">
        <v>5000000</v>
      </c>
      <c r="H295" s="17">
        <f>G295*10%</f>
        <v>500000</v>
      </c>
      <c r="I295" s="51">
        <v>5500000</v>
      </c>
      <c r="J295" s="16">
        <f>G295+H295-I295</f>
        <v>0</v>
      </c>
      <c r="K295" s="16">
        <f>G295*2%</f>
        <v>100000</v>
      </c>
      <c r="L295" s="16"/>
      <c r="M295" s="16">
        <f>I295-K295-L295</f>
        <v>5400000</v>
      </c>
      <c r="N295" s="11" t="str">
        <f>IF(J295&gt;0,"UNCLEARED",IF(J295=0,"CLEARED"))</f>
        <v>CLEARED</v>
      </c>
      <c r="O295" s="19"/>
    </row>
    <row r="296" spans="1:15" ht="14.4">
      <c r="A296" s="11">
        <v>295</v>
      </c>
      <c r="B296" s="11">
        <v>170284</v>
      </c>
      <c r="C296" s="21" t="s">
        <v>545</v>
      </c>
      <c r="D296" s="24">
        <v>42905</v>
      </c>
      <c r="E296" s="11" t="s">
        <v>54</v>
      </c>
      <c r="F296" s="25" t="s">
        <v>548</v>
      </c>
      <c r="G296" s="51">
        <v>5000000</v>
      </c>
      <c r="H296" s="17">
        <f>G296*10%</f>
        <v>500000</v>
      </c>
      <c r="I296" s="51">
        <v>5500000</v>
      </c>
      <c r="J296" s="16">
        <f>G296+H296-I296</f>
        <v>0</v>
      </c>
      <c r="K296" s="16"/>
      <c r="L296" s="16">
        <v>100000</v>
      </c>
      <c r="M296" s="16">
        <f>I296-K296-L296</f>
        <v>5400000</v>
      </c>
      <c r="N296" s="11" t="str">
        <f>IF(J296&gt;0,"UNCLEARED",IF(J296=0,"CLEARED"))</f>
        <v>CLEARED</v>
      </c>
      <c r="O296" s="19"/>
    </row>
    <row r="297" spans="1:15" ht="14.4">
      <c r="A297" s="11">
        <v>296</v>
      </c>
      <c r="B297" s="11">
        <v>170284</v>
      </c>
      <c r="C297" s="21" t="s">
        <v>549</v>
      </c>
      <c r="D297" s="13">
        <v>42766</v>
      </c>
      <c r="E297" s="37" t="s">
        <v>54</v>
      </c>
      <c r="F297" s="25" t="s">
        <v>550</v>
      </c>
      <c r="G297" s="17">
        <v>5000000</v>
      </c>
      <c r="H297" s="17">
        <f>G297*10%</f>
        <v>500000</v>
      </c>
      <c r="I297" s="17">
        <v>5500000</v>
      </c>
      <c r="J297" s="16">
        <f>G297+H297-I297</f>
        <v>0</v>
      </c>
      <c r="K297" s="16"/>
      <c r="L297" s="16">
        <v>250000</v>
      </c>
      <c r="M297" s="16">
        <f>I297-K297-L297</f>
        <v>5250000</v>
      </c>
      <c r="N297" s="11" t="str">
        <f>IF(J297&gt;0,"UNCLEARED",IF(J297=0,"CLEARED"))</f>
        <v>CLEARED</v>
      </c>
      <c r="O297" s="19"/>
    </row>
    <row r="298" spans="1:15" ht="14.4">
      <c r="A298" s="11">
        <v>297</v>
      </c>
      <c r="B298" s="11">
        <v>170284</v>
      </c>
      <c r="C298" s="21" t="s">
        <v>551</v>
      </c>
      <c r="D298" s="24">
        <v>42842</v>
      </c>
      <c r="E298" s="11" t="s">
        <v>54</v>
      </c>
      <c r="F298" s="25" t="s">
        <v>547</v>
      </c>
      <c r="G298" s="51">
        <v>5000000</v>
      </c>
      <c r="H298" s="17">
        <f>G298*10%</f>
        <v>500000</v>
      </c>
      <c r="I298" s="51">
        <v>5500000</v>
      </c>
      <c r="J298" s="16">
        <f>G298+H298-I298</f>
        <v>0</v>
      </c>
      <c r="K298" s="16"/>
      <c r="L298" s="16"/>
      <c r="M298" s="16">
        <f>I298-K298-L298</f>
        <v>5500000</v>
      </c>
      <c r="N298" s="11" t="str">
        <f>IF(J298&gt;0,"UNCLEARED",IF(J298=0,"CLEARED"))</f>
        <v>CLEARED</v>
      </c>
      <c r="O298" s="19"/>
    </row>
    <row r="299" spans="1:15" ht="14.4">
      <c r="A299" s="11">
        <v>298</v>
      </c>
      <c r="B299" s="11">
        <v>170285</v>
      </c>
      <c r="C299" s="21" t="s">
        <v>552</v>
      </c>
      <c r="D299" s="24">
        <v>42769</v>
      </c>
      <c r="E299" s="11" t="s">
        <v>51</v>
      </c>
      <c r="F299" s="25" t="s">
        <v>553</v>
      </c>
      <c r="G299" s="17">
        <v>4900000</v>
      </c>
      <c r="H299" s="17">
        <f>G299*10%</f>
        <v>490000</v>
      </c>
      <c r="I299" s="17">
        <v>5390000</v>
      </c>
      <c r="J299" s="16">
        <f>G299+H299-I299</f>
        <v>0</v>
      </c>
      <c r="K299" s="16"/>
      <c r="L299" s="16">
        <v>100000</v>
      </c>
      <c r="M299" s="16">
        <f>I299-K299-L299</f>
        <v>5290000</v>
      </c>
      <c r="N299" s="11" t="str">
        <f>IF(J299&gt;0,"UNCLEARED",IF(J299=0,"CLEARED"))</f>
        <v>CLEARED</v>
      </c>
      <c r="O299" s="19"/>
    </row>
    <row r="300" spans="1:15" ht="14.4">
      <c r="A300" s="11">
        <v>299</v>
      </c>
      <c r="B300" s="11">
        <v>170286</v>
      </c>
      <c r="C300" s="21" t="s">
        <v>554</v>
      </c>
      <c r="D300" s="24">
        <v>42772</v>
      </c>
      <c r="E300" s="11" t="s">
        <v>51</v>
      </c>
      <c r="F300" s="25" t="s">
        <v>555</v>
      </c>
      <c r="G300" s="17">
        <v>2400000</v>
      </c>
      <c r="H300" s="17"/>
      <c r="I300" s="17">
        <v>2400000</v>
      </c>
      <c r="J300" s="16">
        <f>G300+H300-I300</f>
        <v>0</v>
      </c>
      <c r="K300" s="16"/>
      <c r="L300" s="16"/>
      <c r="M300" s="16">
        <f>I300-K300-L300</f>
        <v>2400000</v>
      </c>
      <c r="N300" s="11" t="str">
        <f>IF(J300&gt;0,"UNCLEARED",IF(J300=0,"CLEARED"))</f>
        <v>CLEARED</v>
      </c>
      <c r="O300" s="19"/>
    </row>
    <row r="301" spans="1:15" ht="14.4">
      <c r="A301" s="11">
        <v>300</v>
      </c>
      <c r="B301" s="11">
        <v>170287</v>
      </c>
      <c r="C301" s="21" t="s">
        <v>556</v>
      </c>
      <c r="D301" s="24">
        <v>42776</v>
      </c>
      <c r="E301" s="11" t="s">
        <v>51</v>
      </c>
      <c r="F301" s="25" t="s">
        <v>557</v>
      </c>
      <c r="G301" s="17">
        <v>18800000</v>
      </c>
      <c r="H301" s="17">
        <f>G301*10%</f>
        <v>1880000</v>
      </c>
      <c r="I301" s="17">
        <v>20680000</v>
      </c>
      <c r="J301" s="16">
        <f>G301+H301-I301</f>
        <v>0</v>
      </c>
      <c r="K301" s="16"/>
      <c r="L301" s="16">
        <v>2000000</v>
      </c>
      <c r="M301" s="16">
        <f>I301-K301-L301</f>
        <v>18680000</v>
      </c>
      <c r="N301" s="11" t="str">
        <f>IF(J301&gt;0,"UNCLEARED",IF(J301=0,"CLEARED"))</f>
        <v>CLEARED</v>
      </c>
      <c r="O301" s="19"/>
    </row>
    <row r="302" spans="1:15" ht="14.4">
      <c r="A302" s="11">
        <v>301</v>
      </c>
      <c r="B302" s="11">
        <v>170288</v>
      </c>
      <c r="C302" s="21" t="s">
        <v>558</v>
      </c>
      <c r="D302" s="24">
        <v>42782</v>
      </c>
      <c r="E302" s="11" t="s">
        <v>51</v>
      </c>
      <c r="F302" s="25" t="s">
        <v>559</v>
      </c>
      <c r="G302" s="17">
        <v>500000</v>
      </c>
      <c r="H302" s="17"/>
      <c r="I302" s="17">
        <v>500000</v>
      </c>
      <c r="J302" s="16">
        <f>G302+H302-I302</f>
        <v>0</v>
      </c>
      <c r="K302" s="16"/>
      <c r="L302" s="16"/>
      <c r="M302" s="16">
        <f>I302-K302-L302</f>
        <v>500000</v>
      </c>
      <c r="N302" s="11" t="str">
        <f>IF(J302&gt;0,"UNCLEARED",IF(J302=0,"CLEARED"))</f>
        <v>CLEARED</v>
      </c>
      <c r="O302" s="19"/>
    </row>
    <row r="303" spans="1:15" ht="14.4">
      <c r="A303" s="11">
        <v>302</v>
      </c>
      <c r="B303" s="11">
        <v>170290</v>
      </c>
      <c r="C303" s="21" t="s">
        <v>560</v>
      </c>
      <c r="D303" s="24">
        <v>42786</v>
      </c>
      <c r="E303" s="11" t="s">
        <v>51</v>
      </c>
      <c r="F303" s="25" t="s">
        <v>561</v>
      </c>
      <c r="G303" s="17">
        <v>1500000</v>
      </c>
      <c r="H303" s="17"/>
      <c r="I303" s="17">
        <v>1500000</v>
      </c>
      <c r="J303" s="16">
        <f>G303+H303-I303</f>
        <v>0</v>
      </c>
      <c r="K303" s="16"/>
      <c r="L303" s="16"/>
      <c r="M303" s="16">
        <f>I303-K303-L303</f>
        <v>1500000</v>
      </c>
      <c r="N303" s="11" t="str">
        <f>IF(J303&gt;0,"UNCLEARED",IF(J303=0,"CLEARED"))</f>
        <v>CLEARED</v>
      </c>
      <c r="O303" s="19"/>
    </row>
    <row r="304" spans="1:15" ht="14.4">
      <c r="A304" s="11">
        <v>303</v>
      </c>
      <c r="B304" s="11">
        <v>170291</v>
      </c>
      <c r="C304" s="21" t="s">
        <v>562</v>
      </c>
      <c r="D304" s="24">
        <v>42788</v>
      </c>
      <c r="E304" s="11" t="s">
        <v>51</v>
      </c>
      <c r="F304" s="25" t="s">
        <v>563</v>
      </c>
      <c r="G304" s="17">
        <v>8000000</v>
      </c>
      <c r="H304" s="17">
        <f>G304*10%</f>
        <v>800000</v>
      </c>
      <c r="I304" s="17">
        <v>8800000</v>
      </c>
      <c r="J304" s="16">
        <f>G304+H304-I304</f>
        <v>0</v>
      </c>
      <c r="K304" s="16"/>
      <c r="L304" s="16">
        <v>100000</v>
      </c>
      <c r="M304" s="16">
        <f>I304-K304-L304</f>
        <v>8700000</v>
      </c>
      <c r="N304" s="11" t="str">
        <f>IF(J304&gt;0,"UNCLEARED",IF(J304=0,"CLEARED"))</f>
        <v>CLEARED</v>
      </c>
      <c r="O304" s="19"/>
    </row>
    <row r="305" spans="1:15" ht="14.4">
      <c r="A305" s="11">
        <v>304</v>
      </c>
      <c r="B305" s="11">
        <v>170292</v>
      </c>
      <c r="C305" s="21" t="s">
        <v>564</v>
      </c>
      <c r="D305" s="24">
        <v>42789</v>
      </c>
      <c r="E305" s="11" t="s">
        <v>51</v>
      </c>
      <c r="F305" s="25" t="s">
        <v>565</v>
      </c>
      <c r="G305" s="17">
        <v>1300000</v>
      </c>
      <c r="H305" s="17"/>
      <c r="I305" s="17">
        <v>1300000</v>
      </c>
      <c r="J305" s="16">
        <f>G305+H305-I305</f>
        <v>0</v>
      </c>
      <c r="K305" s="16"/>
      <c r="L305" s="16"/>
      <c r="M305" s="16">
        <f>I305-K305-L305</f>
        <v>1300000</v>
      </c>
      <c r="N305" s="11" t="str">
        <f>IF(J305&gt;0,"UNCLEARED",IF(J305=0,"CLEARED"))</f>
        <v>CLEARED</v>
      </c>
      <c r="O305" s="19"/>
    </row>
    <row r="306" spans="1:15" ht="14.4">
      <c r="A306" s="11">
        <v>305</v>
      </c>
      <c r="B306" s="11">
        <v>170292</v>
      </c>
      <c r="C306" s="21" t="s">
        <v>564</v>
      </c>
      <c r="D306" s="24">
        <v>42793</v>
      </c>
      <c r="E306" s="11" t="s">
        <v>51</v>
      </c>
      <c r="F306" s="25" t="s">
        <v>566</v>
      </c>
      <c r="G306" s="17">
        <v>5600000</v>
      </c>
      <c r="H306" s="17"/>
      <c r="I306" s="17">
        <v>5600000</v>
      </c>
      <c r="J306" s="16">
        <f>G306+H306-I306</f>
        <v>0</v>
      </c>
      <c r="K306" s="16"/>
      <c r="L306" s="16"/>
      <c r="M306" s="16">
        <f>I306-K306-L306</f>
        <v>5600000</v>
      </c>
      <c r="N306" s="11" t="str">
        <f>IF(J306&gt;0,"UNCLEARED",IF(J306=0,"CLEARED"))</f>
        <v>CLEARED</v>
      </c>
      <c r="O306" s="19"/>
    </row>
    <row r="307" spans="1:15" ht="14.4">
      <c r="A307" s="11">
        <v>306</v>
      </c>
      <c r="B307" s="11">
        <v>170292</v>
      </c>
      <c r="C307" s="21" t="s">
        <v>564</v>
      </c>
      <c r="D307" s="24">
        <v>42789</v>
      </c>
      <c r="E307" s="11" t="s">
        <v>46</v>
      </c>
      <c r="F307" s="25" t="s">
        <v>567</v>
      </c>
      <c r="G307" s="17">
        <v>1000000</v>
      </c>
      <c r="H307" s="17">
        <v>0</v>
      </c>
      <c r="I307" s="17">
        <v>1000000</v>
      </c>
      <c r="J307" s="16">
        <f>G307+H307-I307</f>
        <v>0</v>
      </c>
      <c r="K307" s="16"/>
      <c r="L307" s="16"/>
      <c r="M307" s="16">
        <f>I307-K307-L307</f>
        <v>1000000</v>
      </c>
      <c r="N307" s="11" t="str">
        <f>IF(J307&gt;0,"UNCLEARED",IF(J307=0,"CLEARED"))</f>
        <v>CLEARED</v>
      </c>
      <c r="O307" s="19"/>
    </row>
    <row r="308" spans="1:15" ht="14.4">
      <c r="A308" s="11">
        <v>307</v>
      </c>
      <c r="B308" s="11">
        <v>170295</v>
      </c>
      <c r="C308" s="21" t="s">
        <v>568</v>
      </c>
      <c r="D308" s="24">
        <v>42794</v>
      </c>
      <c r="E308" s="11" t="s">
        <v>54</v>
      </c>
      <c r="F308" s="25" t="s">
        <v>569</v>
      </c>
      <c r="G308" s="17">
        <v>300000</v>
      </c>
      <c r="H308" s="17"/>
      <c r="I308" s="17">
        <v>300000</v>
      </c>
      <c r="J308" s="16">
        <f>G308+H308-I308</f>
        <v>0</v>
      </c>
      <c r="K308" s="16"/>
      <c r="L308" s="16">
        <v>100000</v>
      </c>
      <c r="M308" s="16">
        <f>I308-K308-L308</f>
        <v>200000</v>
      </c>
      <c r="N308" s="11" t="str">
        <f>IF(J308&gt;0,"UNCLEARED",IF(J308=0,"CLEARED"))</f>
        <v>CLEARED</v>
      </c>
      <c r="O308" s="19"/>
    </row>
    <row r="309" spans="1:15" ht="14.4">
      <c r="A309" s="11">
        <v>308</v>
      </c>
      <c r="B309" s="11">
        <v>170296</v>
      </c>
      <c r="C309" s="21" t="s">
        <v>570</v>
      </c>
      <c r="D309" s="24">
        <v>42773</v>
      </c>
      <c r="E309" s="11" t="s">
        <v>46</v>
      </c>
      <c r="F309" s="25" t="s">
        <v>571</v>
      </c>
      <c r="G309" s="17">
        <v>700000</v>
      </c>
      <c r="H309" s="17">
        <v>0</v>
      </c>
      <c r="I309" s="17">
        <v>700000</v>
      </c>
      <c r="J309" s="16">
        <f>G309+H309-I309</f>
        <v>0</v>
      </c>
      <c r="K309" s="16"/>
      <c r="L309" s="16"/>
      <c r="M309" s="16">
        <f>I309-K309-L309</f>
        <v>700000</v>
      </c>
      <c r="N309" s="11" t="str">
        <f>IF(J309&gt;0,"UNCLEARED",IF(J309=0,"CLEARED"))</f>
        <v>CLEARED</v>
      </c>
      <c r="O309" s="19"/>
    </row>
    <row r="310" spans="1:15" ht="14.4">
      <c r="A310" s="11">
        <v>309</v>
      </c>
      <c r="B310" s="11">
        <v>170297</v>
      </c>
      <c r="C310" s="21" t="s">
        <v>572</v>
      </c>
      <c r="D310" s="24">
        <v>42788</v>
      </c>
      <c r="E310" s="11" t="s">
        <v>46</v>
      </c>
      <c r="F310" s="25" t="s">
        <v>573</v>
      </c>
      <c r="G310" s="17">
        <v>150000</v>
      </c>
      <c r="H310" s="17">
        <v>0</v>
      </c>
      <c r="I310" s="17">
        <v>150000</v>
      </c>
      <c r="J310" s="16">
        <f>G310+H310-I310</f>
        <v>0</v>
      </c>
      <c r="K310" s="16"/>
      <c r="L310" s="16"/>
      <c r="M310" s="16">
        <f>I310-K310-L310</f>
        <v>150000</v>
      </c>
      <c r="N310" s="11" t="str">
        <f>IF(J310&gt;0,"UNCLEARED",IF(J310=0,"CLEARED"))</f>
        <v>CLEARED</v>
      </c>
      <c r="O310" s="19"/>
    </row>
    <row r="311" spans="1:15" ht="14.4">
      <c r="A311" s="11">
        <v>310</v>
      </c>
      <c r="B311" s="11">
        <v>170300</v>
      </c>
      <c r="C311" s="21" t="s">
        <v>574</v>
      </c>
      <c r="D311" s="24">
        <v>42802</v>
      </c>
      <c r="E311" s="11" t="s">
        <v>51</v>
      </c>
      <c r="F311" s="25" t="s">
        <v>575</v>
      </c>
      <c r="G311" s="49">
        <v>27000000</v>
      </c>
      <c r="H311" s="17">
        <f>G311*10%</f>
        <v>2700000</v>
      </c>
      <c r="I311" s="49">
        <v>29700000</v>
      </c>
      <c r="J311" s="16">
        <f>G311+H311-I311</f>
        <v>0</v>
      </c>
      <c r="K311" s="16"/>
      <c r="L311" s="16">
        <v>3071000</v>
      </c>
      <c r="M311" s="16">
        <f>I311-K311-L311</f>
        <v>26629000</v>
      </c>
      <c r="N311" s="11" t="str">
        <f>IF(J311&gt;0,"UNCLEARED",IF(J311=0,"CLEARED"))</f>
        <v>CLEARED</v>
      </c>
      <c r="O311" s="19"/>
    </row>
    <row r="312" spans="1:15" ht="14.4">
      <c r="A312" s="11">
        <v>311</v>
      </c>
      <c r="B312" s="11">
        <v>170301</v>
      </c>
      <c r="C312" s="21" t="s">
        <v>576</v>
      </c>
      <c r="D312" s="24">
        <v>42808</v>
      </c>
      <c r="E312" s="11" t="s">
        <v>51</v>
      </c>
      <c r="F312" s="25" t="s">
        <v>577</v>
      </c>
      <c r="G312" s="49">
        <v>4500000</v>
      </c>
      <c r="H312" s="17">
        <f>G312*10%</f>
        <v>450000</v>
      </c>
      <c r="I312" s="49">
        <v>4950000</v>
      </c>
      <c r="J312" s="16">
        <f>G312+H312-I312</f>
        <v>0</v>
      </c>
      <c r="K312" s="16"/>
      <c r="L312" s="16">
        <v>180000</v>
      </c>
      <c r="M312" s="16">
        <f>I312-K312-L312</f>
        <v>4770000</v>
      </c>
      <c r="N312" s="11" t="str">
        <f>IF(J312&gt;0,"UNCLEARED",IF(J312=0,"CLEARED"))</f>
        <v>CLEARED</v>
      </c>
      <c r="O312" s="19"/>
    </row>
    <row r="313" spans="1:15" ht="14.4">
      <c r="A313" s="11">
        <v>312</v>
      </c>
      <c r="B313" s="11">
        <v>170302</v>
      </c>
      <c r="C313" s="21" t="s">
        <v>578</v>
      </c>
      <c r="D313" s="24">
        <v>42808</v>
      </c>
      <c r="E313" s="11" t="s">
        <v>51</v>
      </c>
      <c r="F313" s="25" t="s">
        <v>579</v>
      </c>
      <c r="G313" s="49">
        <v>1500000</v>
      </c>
      <c r="H313" s="17"/>
      <c r="I313" s="49">
        <v>1500000</v>
      </c>
      <c r="J313" s="16">
        <f>G313+H313-I313</f>
        <v>0</v>
      </c>
      <c r="K313" s="16"/>
      <c r="L313" s="16"/>
      <c r="M313" s="16">
        <f>I313-K313-L313</f>
        <v>1500000</v>
      </c>
      <c r="N313" s="11" t="str">
        <f>IF(J313&gt;0,"UNCLEARED",IF(J313=0,"CLEARED"))</f>
        <v>CLEARED</v>
      </c>
      <c r="O313" s="19"/>
    </row>
    <row r="314" spans="1:15" ht="14.4">
      <c r="A314" s="11">
        <v>313</v>
      </c>
      <c r="B314" s="11">
        <v>170303</v>
      </c>
      <c r="C314" s="21" t="s">
        <v>580</v>
      </c>
      <c r="D314" s="24">
        <v>42810</v>
      </c>
      <c r="E314" s="11" t="s">
        <v>51</v>
      </c>
      <c r="F314" s="25" t="s">
        <v>581</v>
      </c>
      <c r="G314" s="49">
        <v>450000</v>
      </c>
      <c r="H314" s="17"/>
      <c r="I314" s="49">
        <v>450000</v>
      </c>
      <c r="J314" s="16">
        <f>G314+H314-I314</f>
        <v>0</v>
      </c>
      <c r="K314" s="16"/>
      <c r="L314" s="16"/>
      <c r="M314" s="16">
        <f>I314-K314-L314</f>
        <v>450000</v>
      </c>
      <c r="N314" s="11" t="str">
        <f>IF(J314&gt;0,"UNCLEARED",IF(J314=0,"CLEARED"))</f>
        <v>CLEARED</v>
      </c>
      <c r="O314" s="19"/>
    </row>
    <row r="315" spans="1:15" ht="14.4">
      <c r="A315" s="11">
        <v>314</v>
      </c>
      <c r="B315" s="11">
        <v>170303</v>
      </c>
      <c r="C315" s="21" t="s">
        <v>580</v>
      </c>
      <c r="D315" s="24">
        <v>42814</v>
      </c>
      <c r="E315" s="11" t="s">
        <v>51</v>
      </c>
      <c r="F315" s="25" t="s">
        <v>582</v>
      </c>
      <c r="G315" s="49">
        <v>900000</v>
      </c>
      <c r="H315" s="17"/>
      <c r="I315" s="49">
        <v>900000</v>
      </c>
      <c r="J315" s="16">
        <f>G315+H315-I315</f>
        <v>0</v>
      </c>
      <c r="K315" s="16"/>
      <c r="L315" s="16"/>
      <c r="M315" s="16">
        <f>I315-K315-L315</f>
        <v>900000</v>
      </c>
      <c r="N315" s="11" t="str">
        <f>IF(J315&gt;0,"UNCLEARED",IF(J315=0,"CLEARED"))</f>
        <v>CLEARED</v>
      </c>
      <c r="O315" s="19"/>
    </row>
    <row r="316" spans="1:15" ht="14.4">
      <c r="A316" s="11">
        <v>315</v>
      </c>
      <c r="B316" s="11">
        <v>170305</v>
      </c>
      <c r="C316" s="21" t="s">
        <v>583</v>
      </c>
      <c r="D316" s="24">
        <v>42815</v>
      </c>
      <c r="E316" s="11" t="s">
        <v>51</v>
      </c>
      <c r="F316" s="25" t="s">
        <v>584</v>
      </c>
      <c r="G316" s="49">
        <v>4500000</v>
      </c>
      <c r="H316" s="17"/>
      <c r="I316" s="49">
        <v>4500000</v>
      </c>
      <c r="J316" s="16">
        <f>G316+H316-I316</f>
        <v>0</v>
      </c>
      <c r="K316" s="16"/>
      <c r="L316" s="16"/>
      <c r="M316" s="16">
        <f>I316-K316-L316</f>
        <v>4500000</v>
      </c>
      <c r="N316" s="11" t="str">
        <f>IF(J316&gt;0,"UNCLEARED",IF(J316=0,"CLEARED"))</f>
        <v>CLEARED</v>
      </c>
      <c r="O316" s="19"/>
    </row>
    <row r="317" spans="1:15" ht="14.4">
      <c r="A317" s="11">
        <v>316</v>
      </c>
      <c r="B317" s="11">
        <v>170306</v>
      </c>
      <c r="C317" s="21" t="s">
        <v>585</v>
      </c>
      <c r="D317" s="24">
        <v>42817</v>
      </c>
      <c r="E317" s="11" t="s">
        <v>51</v>
      </c>
      <c r="F317" s="25" t="s">
        <v>586</v>
      </c>
      <c r="G317" s="49">
        <v>4500000</v>
      </c>
      <c r="H317" s="17"/>
      <c r="I317" s="49">
        <v>4500000</v>
      </c>
      <c r="J317" s="16">
        <f>G317+H317-I317</f>
        <v>0</v>
      </c>
      <c r="K317" s="16"/>
      <c r="L317" s="16">
        <v>300000</v>
      </c>
      <c r="M317" s="16">
        <f>I317-K317-L317</f>
        <v>4200000</v>
      </c>
      <c r="N317" s="11" t="str">
        <f>IF(J317&gt;0,"UNCLEARED",IF(J317=0,"CLEARED"))</f>
        <v>CLEARED</v>
      </c>
      <c r="O317" s="19"/>
    </row>
    <row r="318" spans="1:15" ht="14.4">
      <c r="A318" s="11">
        <v>317</v>
      </c>
      <c r="B318" s="11">
        <v>170308</v>
      </c>
      <c r="C318" s="21" t="s">
        <v>587</v>
      </c>
      <c r="D318" s="24">
        <v>42800</v>
      </c>
      <c r="E318" s="11" t="s">
        <v>54</v>
      </c>
      <c r="F318" s="25" t="s">
        <v>588</v>
      </c>
      <c r="G318" s="49">
        <v>100000</v>
      </c>
      <c r="H318" s="17"/>
      <c r="I318" s="52">
        <v>100000</v>
      </c>
      <c r="J318" s="16">
        <f>G318+H318-I318</f>
        <v>0</v>
      </c>
      <c r="K318" s="16"/>
      <c r="L318" s="16"/>
      <c r="M318" s="16">
        <f>I318-K318-L318</f>
        <v>100000</v>
      </c>
      <c r="N318" s="11" t="str">
        <f>IF(J318&gt;0,"UNCLEARED",IF(J318=0,"CLEARED"))</f>
        <v>CLEARED</v>
      </c>
      <c r="O318" s="19"/>
    </row>
    <row r="319" spans="1:15" ht="14.4">
      <c r="A319" s="11">
        <v>318</v>
      </c>
      <c r="B319" s="11">
        <v>170309</v>
      </c>
      <c r="C319" s="21" t="s">
        <v>589</v>
      </c>
      <c r="D319" s="24">
        <v>42800</v>
      </c>
      <c r="E319" s="11" t="s">
        <v>54</v>
      </c>
      <c r="F319" s="25" t="s">
        <v>590</v>
      </c>
      <c r="G319" s="53">
        <v>70000</v>
      </c>
      <c r="H319" s="17"/>
      <c r="I319" s="52">
        <v>70000</v>
      </c>
      <c r="J319" s="16">
        <f>G319+H319-I319</f>
        <v>0</v>
      </c>
      <c r="K319" s="16"/>
      <c r="L319" s="16"/>
      <c r="M319" s="16">
        <f>I319-K319-L319</f>
        <v>70000</v>
      </c>
      <c r="N319" s="11" t="str">
        <f>IF(J319&gt;0,"UNCLEARED",IF(J319=0,"CLEARED"))</f>
        <v>CLEARED</v>
      </c>
      <c r="O319" s="19"/>
    </row>
    <row r="320" spans="1:15" ht="14.4">
      <c r="A320" s="11">
        <v>319</v>
      </c>
      <c r="B320" s="11">
        <v>170310</v>
      </c>
      <c r="C320" s="21" t="s">
        <v>591</v>
      </c>
      <c r="D320" s="24">
        <v>42807</v>
      </c>
      <c r="E320" s="11" t="s">
        <v>54</v>
      </c>
      <c r="F320" s="25" t="s">
        <v>592</v>
      </c>
      <c r="G320" s="49">
        <v>198000</v>
      </c>
      <c r="H320" s="17"/>
      <c r="I320" s="50">
        <v>198000</v>
      </c>
      <c r="J320" s="16">
        <f>G320+H320-I320</f>
        <v>0</v>
      </c>
      <c r="K320" s="16"/>
      <c r="L320" s="16"/>
      <c r="M320" s="16">
        <f>I320-K320-L320</f>
        <v>198000</v>
      </c>
      <c r="N320" s="11" t="str">
        <f>IF(J320&gt;0,"UNCLEARED",IF(J320=0,"CLEARED"))</f>
        <v>CLEARED</v>
      </c>
      <c r="O320" s="19"/>
    </row>
    <row r="321" spans="1:15" ht="14.4">
      <c r="A321" s="11">
        <v>320</v>
      </c>
      <c r="B321" s="11">
        <v>170311</v>
      </c>
      <c r="C321" s="21" t="s">
        <v>593</v>
      </c>
      <c r="D321" s="24">
        <v>42809</v>
      </c>
      <c r="E321" s="11" t="s">
        <v>54</v>
      </c>
      <c r="F321" s="25" t="s">
        <v>594</v>
      </c>
      <c r="G321" s="53">
        <v>175000</v>
      </c>
      <c r="H321" s="17"/>
      <c r="I321" s="50">
        <v>175000</v>
      </c>
      <c r="J321" s="16">
        <f>G321+H321-I321</f>
        <v>0</v>
      </c>
      <c r="K321" s="16"/>
      <c r="L321" s="16"/>
      <c r="M321" s="16">
        <f>I321-K321-L321</f>
        <v>175000</v>
      </c>
      <c r="N321" s="11" t="str">
        <f>IF(J321&gt;0,"UNCLEARED",IF(J321=0,"CLEARED"))</f>
        <v>CLEARED</v>
      </c>
      <c r="O321" s="19"/>
    </row>
    <row r="322" spans="1:15" ht="14.4">
      <c r="A322" s="11">
        <v>321</v>
      </c>
      <c r="B322" s="11">
        <v>170312</v>
      </c>
      <c r="C322" s="21" t="s">
        <v>595</v>
      </c>
      <c r="D322" s="24">
        <v>42809</v>
      </c>
      <c r="E322" s="11" t="s">
        <v>54</v>
      </c>
      <c r="F322" s="25" t="s">
        <v>596</v>
      </c>
      <c r="G322" s="53">
        <v>30000</v>
      </c>
      <c r="H322" s="17"/>
      <c r="I322" s="50">
        <v>30000</v>
      </c>
      <c r="J322" s="16">
        <f>G322+H322-I322</f>
        <v>0</v>
      </c>
      <c r="K322" s="16"/>
      <c r="L322" s="16"/>
      <c r="M322" s="16">
        <f>I322-K322-L322</f>
        <v>30000</v>
      </c>
      <c r="N322" s="11" t="str">
        <f>IF(J322&gt;0,"UNCLEARED",IF(J322=0,"CLEARED"))</f>
        <v>CLEARED</v>
      </c>
      <c r="O322" s="19"/>
    </row>
    <row r="323" spans="1:15" ht="14.4">
      <c r="A323" s="11">
        <v>322</v>
      </c>
      <c r="B323" s="11">
        <v>170312</v>
      </c>
      <c r="C323" s="21" t="s">
        <v>595</v>
      </c>
      <c r="D323" s="24">
        <v>42816</v>
      </c>
      <c r="E323" s="11" t="s">
        <v>54</v>
      </c>
      <c r="F323" s="25" t="s">
        <v>597</v>
      </c>
      <c r="G323" s="49">
        <v>30000</v>
      </c>
      <c r="H323" s="17"/>
      <c r="I323" s="50">
        <v>30000</v>
      </c>
      <c r="J323" s="16">
        <f>G323+H323-I323</f>
        <v>0</v>
      </c>
      <c r="K323" s="16"/>
      <c r="L323" s="16"/>
      <c r="M323" s="16">
        <f>I323-K323-L323</f>
        <v>30000</v>
      </c>
      <c r="N323" s="11" t="str">
        <f>IF(J323&gt;0,"UNCLEARED",IF(J323=0,"CLEARED"))</f>
        <v>CLEARED</v>
      </c>
      <c r="O323" s="19"/>
    </row>
    <row r="324" spans="1:15" ht="14.4">
      <c r="A324" s="11">
        <v>323</v>
      </c>
      <c r="B324" s="11">
        <v>170313</v>
      </c>
      <c r="C324" s="21" t="s">
        <v>598</v>
      </c>
      <c r="D324" s="24">
        <v>42810</v>
      </c>
      <c r="E324" s="11" t="s">
        <v>54</v>
      </c>
      <c r="F324" s="25" t="s">
        <v>599</v>
      </c>
      <c r="G324" s="53">
        <v>250000</v>
      </c>
      <c r="H324" s="17"/>
      <c r="I324" s="50">
        <v>250000</v>
      </c>
      <c r="J324" s="16">
        <f>G324+H324-I324</f>
        <v>0</v>
      </c>
      <c r="K324" s="16"/>
      <c r="L324" s="16"/>
      <c r="M324" s="16">
        <f>I324-K324-L324</f>
        <v>250000</v>
      </c>
      <c r="N324" s="11" t="str">
        <f>IF(J324&gt;0,"UNCLEARED",IF(J324=0,"CLEARED"))</f>
        <v>CLEARED</v>
      </c>
      <c r="O324" s="19"/>
    </row>
    <row r="325" spans="1:15" ht="14.4">
      <c r="A325" s="11">
        <v>324</v>
      </c>
      <c r="B325" s="11">
        <v>170314</v>
      </c>
      <c r="C325" s="21" t="s">
        <v>600</v>
      </c>
      <c r="D325" s="24">
        <v>42814</v>
      </c>
      <c r="E325" s="11" t="s">
        <v>54</v>
      </c>
      <c r="F325" s="25" t="s">
        <v>601</v>
      </c>
      <c r="G325" s="49">
        <v>150000</v>
      </c>
      <c r="H325" s="17"/>
      <c r="I325" s="50">
        <v>150000</v>
      </c>
      <c r="J325" s="16">
        <f>G325+H325-I325</f>
        <v>0</v>
      </c>
      <c r="K325" s="16"/>
      <c r="L325" s="16"/>
      <c r="M325" s="16">
        <f>I325-K325-L325</f>
        <v>150000</v>
      </c>
      <c r="N325" s="11" t="str">
        <f>IF(J325&gt;0,"UNCLEARED",IF(J325=0,"CLEARED"))</f>
        <v>CLEARED</v>
      </c>
      <c r="O325" s="19"/>
    </row>
    <row r="326" spans="1:15" ht="14.4">
      <c r="A326" s="11">
        <v>325</v>
      </c>
      <c r="B326" s="11">
        <v>170321</v>
      </c>
      <c r="C326" s="21" t="s">
        <v>602</v>
      </c>
      <c r="D326" s="24">
        <v>42810</v>
      </c>
      <c r="E326" s="11" t="s">
        <v>46</v>
      </c>
      <c r="F326" s="25" t="s">
        <v>603</v>
      </c>
      <c r="G326" s="50">
        <v>700000</v>
      </c>
      <c r="H326" s="17"/>
      <c r="I326" s="51">
        <v>700000</v>
      </c>
      <c r="J326" s="16">
        <f>G326+H326-I326</f>
        <v>0</v>
      </c>
      <c r="K326" s="16"/>
      <c r="L326" s="16"/>
      <c r="M326" s="16">
        <f>I326-K326-L326</f>
        <v>700000</v>
      </c>
      <c r="N326" s="11" t="str">
        <f>IF(J326&gt;0,"UNCLEARED",IF(J326=0,"CLEARED"))</f>
        <v>CLEARED</v>
      </c>
      <c r="O326" s="19"/>
    </row>
    <row r="327" spans="1:15" ht="14.4">
      <c r="A327" s="11">
        <v>326</v>
      </c>
      <c r="B327" s="11">
        <v>170323</v>
      </c>
      <c r="C327" s="21" t="s">
        <v>604</v>
      </c>
      <c r="D327" s="24">
        <v>42822</v>
      </c>
      <c r="E327" s="11" t="s">
        <v>46</v>
      </c>
      <c r="F327" s="25" t="s">
        <v>605</v>
      </c>
      <c r="G327" s="54">
        <v>300000</v>
      </c>
      <c r="H327" s="17"/>
      <c r="I327" s="51">
        <v>300000</v>
      </c>
      <c r="J327" s="16">
        <f>G327+H327-I327</f>
        <v>0</v>
      </c>
      <c r="K327" s="16"/>
      <c r="L327" s="16"/>
      <c r="M327" s="16">
        <f>I327-K327-L327</f>
        <v>300000</v>
      </c>
      <c r="N327" s="11" t="str">
        <f>IF(J327&gt;0,"UNCLEARED",IF(J327=0,"CLEARED"))</f>
        <v>CLEARED</v>
      </c>
      <c r="O327" s="19"/>
    </row>
    <row r="328" spans="1:15" ht="14.4">
      <c r="A328" s="11">
        <v>327</v>
      </c>
      <c r="B328" s="11">
        <v>170323</v>
      </c>
      <c r="C328" s="21" t="s">
        <v>604</v>
      </c>
      <c r="D328" s="24">
        <v>42822</v>
      </c>
      <c r="E328" s="11" t="s">
        <v>46</v>
      </c>
      <c r="F328" s="25" t="s">
        <v>606</v>
      </c>
      <c r="G328" s="54">
        <v>700000</v>
      </c>
      <c r="H328" s="17"/>
      <c r="I328" s="51">
        <v>700000</v>
      </c>
      <c r="J328" s="16">
        <f>G328+H328-I328</f>
        <v>0</v>
      </c>
      <c r="K328" s="16"/>
      <c r="L328" s="16">
        <v>350000</v>
      </c>
      <c r="M328" s="16">
        <f>I328-K328-L328</f>
        <v>350000</v>
      </c>
      <c r="N328" s="11" t="str">
        <f>IF(J328&gt;0,"UNCLEARED",IF(J328=0,"CLEARED"))</f>
        <v>CLEARED</v>
      </c>
      <c r="O328" s="19"/>
    </row>
    <row r="329" spans="1:15" ht="14.4">
      <c r="A329" s="11">
        <v>328</v>
      </c>
      <c r="B329" s="11">
        <v>170325</v>
      </c>
      <c r="C329" s="21" t="s">
        <v>607</v>
      </c>
      <c r="D329" s="24">
        <v>42828</v>
      </c>
      <c r="E329" s="11" t="s">
        <v>51</v>
      </c>
      <c r="F329" s="25" t="s">
        <v>608</v>
      </c>
      <c r="G329" s="55">
        <v>3300000</v>
      </c>
      <c r="H329" s="17"/>
      <c r="I329" s="56">
        <v>3300000</v>
      </c>
      <c r="J329" s="16">
        <f>G329+H329-I329</f>
        <v>0</v>
      </c>
      <c r="K329" s="16"/>
      <c r="L329" s="16"/>
      <c r="M329" s="16">
        <f>I329-K329-L329</f>
        <v>3300000</v>
      </c>
      <c r="N329" s="11" t="str">
        <f>IF(J329&gt;0,"UNCLEARED",IF(J329=0,"CLEARED"))</f>
        <v>CLEARED</v>
      </c>
      <c r="O329" s="19"/>
    </row>
    <row r="330" spans="1:15" ht="14.4">
      <c r="A330" s="11">
        <v>329</v>
      </c>
      <c r="B330" s="11">
        <v>170326</v>
      </c>
      <c r="C330" s="21" t="s">
        <v>609</v>
      </c>
      <c r="D330" s="24">
        <v>42828</v>
      </c>
      <c r="E330" s="11" t="s">
        <v>51</v>
      </c>
      <c r="F330" s="25" t="s">
        <v>610</v>
      </c>
      <c r="G330" s="55">
        <v>3000000</v>
      </c>
      <c r="H330" s="17"/>
      <c r="I330" s="56">
        <v>3000000</v>
      </c>
      <c r="J330" s="16">
        <f>G330+H330-I330</f>
        <v>0</v>
      </c>
      <c r="K330" s="16"/>
      <c r="L330" s="16"/>
      <c r="M330" s="16">
        <f>I330-K330-L330</f>
        <v>3000000</v>
      </c>
      <c r="N330" s="11" t="str">
        <f>IF(J330&gt;0,"UNCLEARED",IF(J330=0,"CLEARED"))</f>
        <v>CLEARED</v>
      </c>
      <c r="O330" s="19"/>
    </row>
    <row r="331" spans="1:15" ht="14.4">
      <c r="A331" s="11">
        <v>330</v>
      </c>
      <c r="B331" s="11">
        <v>170327</v>
      </c>
      <c r="C331" s="21" t="s">
        <v>611</v>
      </c>
      <c r="D331" s="24">
        <v>42829</v>
      </c>
      <c r="E331" s="11" t="s">
        <v>51</v>
      </c>
      <c r="F331" s="25" t="s">
        <v>612</v>
      </c>
      <c r="G331" s="57">
        <v>14000000</v>
      </c>
      <c r="H331" s="17"/>
      <c r="I331" s="51">
        <v>14000000</v>
      </c>
      <c r="J331" s="16">
        <f>G331+H331-I331</f>
        <v>0</v>
      </c>
      <c r="K331" s="16"/>
      <c r="L331" s="16">
        <v>2000000</v>
      </c>
      <c r="M331" s="16">
        <f>I331-K331-L331</f>
        <v>12000000</v>
      </c>
      <c r="N331" s="11" t="str">
        <f>IF(J331&gt;0,"UNCLEARED",IF(J331=0,"CLEARED"))</f>
        <v>CLEARED</v>
      </c>
      <c r="O331" s="19"/>
    </row>
    <row r="332" spans="1:15" ht="14.4">
      <c r="A332" s="11">
        <v>331</v>
      </c>
      <c r="B332" s="11">
        <v>170328</v>
      </c>
      <c r="C332" s="21" t="s">
        <v>613</v>
      </c>
      <c r="D332" s="24">
        <v>42838</v>
      </c>
      <c r="E332" s="11" t="s">
        <v>51</v>
      </c>
      <c r="F332" s="25" t="s">
        <v>614</v>
      </c>
      <c r="G332" s="58">
        <v>4600000</v>
      </c>
      <c r="H332" s="17"/>
      <c r="I332" s="51">
        <v>4600000</v>
      </c>
      <c r="J332" s="16">
        <f>G332+H332-I332</f>
        <v>0</v>
      </c>
      <c r="K332" s="16"/>
      <c r="L332" s="16"/>
      <c r="M332" s="16">
        <f>I332-K332-L332</f>
        <v>4600000</v>
      </c>
      <c r="N332" s="11" t="str">
        <f>IF(J332&gt;0,"UNCLEARED",IF(J332=0,"CLEARED"))</f>
        <v>CLEARED</v>
      </c>
      <c r="O332" s="19"/>
    </row>
    <row r="333" spans="1:15" ht="14.4">
      <c r="A333" s="11">
        <v>332</v>
      </c>
      <c r="B333" s="11">
        <v>170329</v>
      </c>
      <c r="C333" s="21" t="s">
        <v>615</v>
      </c>
      <c r="D333" s="24">
        <v>42850</v>
      </c>
      <c r="E333" s="11" t="s">
        <v>51</v>
      </c>
      <c r="F333" s="25" t="s">
        <v>616</v>
      </c>
      <c r="G333" s="58">
        <v>1600000</v>
      </c>
      <c r="H333" s="17">
        <f>G333*10%</f>
        <v>160000</v>
      </c>
      <c r="I333" s="51">
        <v>1760000</v>
      </c>
      <c r="J333" s="16">
        <f>G333+H333-I333</f>
        <v>0</v>
      </c>
      <c r="K333" s="16"/>
      <c r="L333" s="16"/>
      <c r="M333" s="16">
        <f>I333-K333-L333</f>
        <v>1760000</v>
      </c>
      <c r="N333" s="11" t="str">
        <f>IF(J333&gt;0,"UNCLEARED",IF(J333=0,"CLEARED"))</f>
        <v>CLEARED</v>
      </c>
      <c r="O333" s="19"/>
    </row>
    <row r="334" spans="1:15" ht="14.4">
      <c r="A334" s="11">
        <v>333</v>
      </c>
      <c r="B334" s="11">
        <v>170330</v>
      </c>
      <c r="C334" s="21" t="s">
        <v>617</v>
      </c>
      <c r="D334" s="24">
        <v>42850</v>
      </c>
      <c r="E334" s="11" t="s">
        <v>51</v>
      </c>
      <c r="F334" s="25" t="s">
        <v>618</v>
      </c>
      <c r="G334" s="58">
        <v>3600000</v>
      </c>
      <c r="H334" s="17"/>
      <c r="I334" s="51">
        <v>3600000</v>
      </c>
      <c r="J334" s="16">
        <f>G334+H334-I334</f>
        <v>0</v>
      </c>
      <c r="K334" s="16"/>
      <c r="L334" s="16"/>
      <c r="M334" s="16">
        <f>I334-K334-L334</f>
        <v>3600000</v>
      </c>
      <c r="N334" s="11" t="str">
        <f>IF(J334&gt;0,"UNCLEARED",IF(J334=0,"CLEARED"))</f>
        <v>CLEARED</v>
      </c>
      <c r="O334" s="19"/>
    </row>
    <row r="335" spans="1:15" ht="14.4">
      <c r="A335" s="11">
        <v>334</v>
      </c>
      <c r="B335" s="11">
        <v>170331</v>
      </c>
      <c r="C335" s="39" t="s">
        <v>619</v>
      </c>
      <c r="D335" s="40">
        <v>42851</v>
      </c>
      <c r="E335" s="41" t="s">
        <v>51</v>
      </c>
      <c r="F335" s="59" t="s">
        <v>620</v>
      </c>
      <c r="G335" s="60">
        <v>64000000</v>
      </c>
      <c r="H335" s="61"/>
      <c r="I335" s="62">
        <v>64000000</v>
      </c>
      <c r="J335" s="63">
        <f>G335+H335-I335</f>
        <v>0</v>
      </c>
      <c r="K335" s="63"/>
      <c r="L335" s="63">
        <v>61800000</v>
      </c>
      <c r="M335" s="63">
        <f>I335-K335-L335</f>
        <v>2200000</v>
      </c>
      <c r="N335" s="46" t="str">
        <f>IF(J335&gt;0,"UNCLEARED",IF(J335=0,"CLEARED"))</f>
        <v>CLEARED</v>
      </c>
      <c r="O335" s="64"/>
    </row>
    <row r="336" spans="1:15" ht="14.4">
      <c r="A336" s="11">
        <v>335</v>
      </c>
      <c r="B336" s="11">
        <v>170332</v>
      </c>
      <c r="C336" s="21" t="s">
        <v>621</v>
      </c>
      <c r="D336" s="24">
        <v>42826</v>
      </c>
      <c r="E336" s="11" t="s">
        <v>54</v>
      </c>
      <c r="F336" s="25" t="s">
        <v>622</v>
      </c>
      <c r="G336" s="56">
        <v>1300000</v>
      </c>
      <c r="H336" s="17"/>
      <c r="I336" s="56">
        <v>1300000</v>
      </c>
      <c r="J336" s="16">
        <f>G336+H336-I336</f>
        <v>0</v>
      </c>
      <c r="K336" s="16"/>
      <c r="L336" s="16">
        <v>371800</v>
      </c>
      <c r="M336" s="16">
        <f>I336-K336-L336</f>
        <v>928200</v>
      </c>
      <c r="N336" s="11" t="str">
        <f>IF(J336&gt;0,"UNCLEARED",IF(J336=0,"CLEARED"))</f>
        <v>CLEARED</v>
      </c>
      <c r="O336" s="19"/>
    </row>
    <row r="337" spans="1:15" ht="14.4">
      <c r="A337" s="11">
        <v>336</v>
      </c>
      <c r="B337" s="11">
        <v>170336</v>
      </c>
      <c r="C337" s="21" t="s">
        <v>623</v>
      </c>
      <c r="D337" s="24">
        <v>42842</v>
      </c>
      <c r="E337" s="11" t="s">
        <v>54</v>
      </c>
      <c r="F337" s="25" t="s">
        <v>624</v>
      </c>
      <c r="G337" s="65">
        <v>300000</v>
      </c>
      <c r="H337" s="17"/>
      <c r="I337" s="51">
        <v>300000</v>
      </c>
      <c r="J337" s="16">
        <f>G337+H337-I337</f>
        <v>0</v>
      </c>
      <c r="K337" s="16"/>
      <c r="L337" s="16"/>
      <c r="M337" s="16">
        <f>I337-K337-L337</f>
        <v>300000</v>
      </c>
      <c r="N337" s="11" t="str">
        <f>IF(J337&gt;0,"UNCLEARED",IF(J337=0,"CLEARED"))</f>
        <v>CLEARED</v>
      </c>
      <c r="O337" s="19"/>
    </row>
    <row r="338" spans="1:15" ht="14.4">
      <c r="A338" s="11">
        <v>337</v>
      </c>
      <c r="B338" s="11">
        <v>170337</v>
      </c>
      <c r="C338" s="21" t="s">
        <v>625</v>
      </c>
      <c r="D338" s="24">
        <v>42844</v>
      </c>
      <c r="E338" s="11" t="s">
        <v>54</v>
      </c>
      <c r="F338" s="25" t="s">
        <v>626</v>
      </c>
      <c r="G338" s="65">
        <v>2000000</v>
      </c>
      <c r="H338" s="17"/>
      <c r="I338" s="51">
        <v>2000000</v>
      </c>
      <c r="J338" s="16">
        <f>G338+H338-I338</f>
        <v>0</v>
      </c>
      <c r="K338" s="16"/>
      <c r="L338" s="16">
        <v>150000</v>
      </c>
      <c r="M338" s="16">
        <f>I338-K338-L338</f>
        <v>1850000</v>
      </c>
      <c r="N338" s="11" t="str">
        <f>IF(J338&gt;0,"UNCLEARED",IF(J338=0,"CLEARED"))</f>
        <v>CLEARED</v>
      </c>
      <c r="O338" s="19"/>
    </row>
    <row r="339" spans="1:15" ht="14.4">
      <c r="A339" s="11">
        <v>338</v>
      </c>
      <c r="B339" s="11">
        <v>170337</v>
      </c>
      <c r="C339" s="21" t="s">
        <v>625</v>
      </c>
      <c r="D339" s="24">
        <v>42845</v>
      </c>
      <c r="E339" s="11" t="s">
        <v>54</v>
      </c>
      <c r="F339" s="25" t="s">
        <v>627</v>
      </c>
      <c r="G339" s="65">
        <v>1000000</v>
      </c>
      <c r="H339" s="17"/>
      <c r="I339" s="51">
        <v>1000000</v>
      </c>
      <c r="J339" s="16">
        <f>G339+H339-I339</f>
        <v>0</v>
      </c>
      <c r="K339" s="16"/>
      <c r="L339" s="16">
        <v>75000</v>
      </c>
      <c r="M339" s="16">
        <f>I339-K339-L339</f>
        <v>925000</v>
      </c>
      <c r="N339" s="11" t="str">
        <f>IF(J339&gt;0,"UNCLEARED",IF(J339=0,"CLEARED"))</f>
        <v>CLEARED</v>
      </c>
      <c r="O339" s="19"/>
    </row>
    <row r="340" spans="1:15" ht="14.4">
      <c r="A340" s="11">
        <v>339</v>
      </c>
      <c r="B340" s="11">
        <v>170337</v>
      </c>
      <c r="C340" s="21" t="s">
        <v>625</v>
      </c>
      <c r="D340" s="24">
        <v>42877</v>
      </c>
      <c r="E340" s="11" t="s">
        <v>54</v>
      </c>
      <c r="F340" s="25" t="s">
        <v>628</v>
      </c>
      <c r="G340" s="65">
        <v>1000000</v>
      </c>
      <c r="H340" s="17"/>
      <c r="I340" s="51">
        <v>1000000</v>
      </c>
      <c r="J340" s="16">
        <f>G340+H340-I340</f>
        <v>0</v>
      </c>
      <c r="K340" s="16"/>
      <c r="L340" s="16">
        <v>75000</v>
      </c>
      <c r="M340" s="16">
        <f>I340-K340-L340</f>
        <v>925000</v>
      </c>
      <c r="N340" s="11" t="str">
        <f>IF(J340&gt;0,"UNCLEARED",IF(J340=0,"CLEARED"))</f>
        <v>CLEARED</v>
      </c>
      <c r="O340" s="19"/>
    </row>
    <row r="341" spans="1:15" ht="14.4">
      <c r="A341" s="11">
        <v>340</v>
      </c>
      <c r="B341" s="11">
        <v>170337</v>
      </c>
      <c r="C341" s="21" t="s">
        <v>625</v>
      </c>
      <c r="D341" s="24">
        <v>42877</v>
      </c>
      <c r="E341" s="11" t="s">
        <v>54</v>
      </c>
      <c r="F341" s="25" t="s">
        <v>629</v>
      </c>
      <c r="G341" s="65">
        <v>2000000</v>
      </c>
      <c r="H341" s="17"/>
      <c r="I341" s="51">
        <v>2000000</v>
      </c>
      <c r="J341" s="16">
        <f>G341+H341-I341</f>
        <v>0</v>
      </c>
      <c r="K341" s="16"/>
      <c r="L341" s="16">
        <v>150000</v>
      </c>
      <c r="M341" s="16">
        <f>I341-K341-L341</f>
        <v>1850000</v>
      </c>
      <c r="N341" s="11" t="str">
        <f>IF(J341&gt;0,"UNCLEARED",IF(J341=0,"CLEARED"))</f>
        <v>CLEARED</v>
      </c>
      <c r="O341" s="19"/>
    </row>
    <row r="342" spans="1:15" ht="14.4">
      <c r="A342" s="11">
        <v>341</v>
      </c>
      <c r="B342" s="11">
        <v>170337</v>
      </c>
      <c r="C342" s="21" t="s">
        <v>625</v>
      </c>
      <c r="D342" s="24">
        <v>42907</v>
      </c>
      <c r="E342" s="11" t="s">
        <v>54</v>
      </c>
      <c r="F342" s="25" t="s">
        <v>630</v>
      </c>
      <c r="G342" s="65">
        <v>2000000</v>
      </c>
      <c r="H342" s="17"/>
      <c r="I342" s="51">
        <v>2000000</v>
      </c>
      <c r="J342" s="16">
        <f>G342+H342-I342</f>
        <v>0</v>
      </c>
      <c r="K342" s="16"/>
      <c r="L342" s="16">
        <v>150000</v>
      </c>
      <c r="M342" s="16">
        <f>I342-K342-L342</f>
        <v>1850000</v>
      </c>
      <c r="N342" s="11" t="str">
        <f>IF(J342&gt;0,"UNCLEARED",IF(J342=0,"CLEARED"))</f>
        <v>CLEARED</v>
      </c>
      <c r="O342" s="19"/>
    </row>
    <row r="343" spans="1:15" ht="14.4">
      <c r="A343" s="11">
        <v>342</v>
      </c>
      <c r="B343" s="11">
        <v>170337</v>
      </c>
      <c r="C343" s="21" t="s">
        <v>625</v>
      </c>
      <c r="D343" s="24">
        <v>42907</v>
      </c>
      <c r="E343" s="11" t="s">
        <v>54</v>
      </c>
      <c r="F343" s="25" t="s">
        <v>631</v>
      </c>
      <c r="G343" s="51">
        <v>1000000</v>
      </c>
      <c r="H343" s="17"/>
      <c r="I343" s="51">
        <v>1000000</v>
      </c>
      <c r="J343" s="16">
        <f>G343+H343-I343</f>
        <v>0</v>
      </c>
      <c r="K343" s="16"/>
      <c r="L343" s="16">
        <v>75000</v>
      </c>
      <c r="M343" s="16">
        <f>I343-K343-L343</f>
        <v>925000</v>
      </c>
      <c r="N343" s="11" t="str">
        <f>IF(J343&gt;0,"UNCLEARED",IF(J343=0,"CLEARED"))</f>
        <v>CLEARED</v>
      </c>
      <c r="O343" s="19"/>
    </row>
    <row r="344" spans="1:15" ht="14.4">
      <c r="A344" s="11">
        <v>343</v>
      </c>
      <c r="B344" s="11">
        <v>170337</v>
      </c>
      <c r="C344" s="21" t="s">
        <v>625</v>
      </c>
      <c r="D344" s="24">
        <v>42936</v>
      </c>
      <c r="E344" s="11" t="s">
        <v>54</v>
      </c>
      <c r="F344" s="25" t="s">
        <v>632</v>
      </c>
      <c r="G344" s="51">
        <v>2000000</v>
      </c>
      <c r="H344" s="17"/>
      <c r="I344" s="51">
        <v>2000000</v>
      </c>
      <c r="J344" s="16">
        <f>G344+H344-I344</f>
        <v>0</v>
      </c>
      <c r="K344" s="16"/>
      <c r="L344" s="16">
        <v>174000</v>
      </c>
      <c r="M344" s="16">
        <f>I344-K344-L344</f>
        <v>1826000</v>
      </c>
      <c r="N344" s="11" t="str">
        <f>IF(J344&gt;0,"UNCLEARED",IF(J344=0,"CLEARED"))</f>
        <v>CLEARED</v>
      </c>
      <c r="O344" s="19"/>
    </row>
    <row r="345" spans="1:15" ht="14.4">
      <c r="A345" s="11">
        <v>344</v>
      </c>
      <c r="B345" s="11">
        <v>170337</v>
      </c>
      <c r="C345" s="21" t="s">
        <v>625</v>
      </c>
      <c r="D345" s="24">
        <v>42937</v>
      </c>
      <c r="E345" s="11" t="s">
        <v>54</v>
      </c>
      <c r="F345" s="25" t="s">
        <v>633</v>
      </c>
      <c r="G345" s="51">
        <v>1000000</v>
      </c>
      <c r="H345" s="17"/>
      <c r="I345" s="51">
        <v>1000000</v>
      </c>
      <c r="J345" s="16">
        <f>G345+H345-I345</f>
        <v>0</v>
      </c>
      <c r="K345" s="16"/>
      <c r="L345" s="16">
        <v>75000</v>
      </c>
      <c r="M345" s="16">
        <f>I345-K345-L345</f>
        <v>925000</v>
      </c>
      <c r="N345" s="11" t="str">
        <f>IF(J345&gt;0,"UNCLEARED",IF(J345=0,"CLEARED"))</f>
        <v>CLEARED</v>
      </c>
      <c r="O345" s="19"/>
    </row>
    <row r="346" spans="1:15" ht="14.4">
      <c r="A346" s="11">
        <v>345</v>
      </c>
      <c r="B346" s="11">
        <v>170339</v>
      </c>
      <c r="C346" s="21" t="s">
        <v>634</v>
      </c>
      <c r="D346" s="24">
        <v>42853</v>
      </c>
      <c r="E346" s="11" t="s">
        <v>54</v>
      </c>
      <c r="F346" s="25" t="s">
        <v>635</v>
      </c>
      <c r="G346" s="51">
        <v>5000000</v>
      </c>
      <c r="H346" s="17"/>
      <c r="I346" s="51">
        <v>5000000</v>
      </c>
      <c r="J346" s="16">
        <f>G346+H346-I346</f>
        <v>0</v>
      </c>
      <c r="K346" s="16"/>
      <c r="L346" s="16">
        <v>250000</v>
      </c>
      <c r="M346" s="16">
        <f>I346-K346-L346</f>
        <v>4750000</v>
      </c>
      <c r="N346" s="11" t="str">
        <f>IF(J346&gt;0,"UNCLEARED",IF(J346=0,"CLEARED"))</f>
        <v>CLEARED</v>
      </c>
      <c r="O346" s="19"/>
    </row>
    <row r="347" spans="1:15" ht="14.4">
      <c r="A347" s="11">
        <v>346</v>
      </c>
      <c r="B347" s="11">
        <v>170339</v>
      </c>
      <c r="C347" s="21" t="s">
        <v>634</v>
      </c>
      <c r="D347" s="24">
        <v>42884</v>
      </c>
      <c r="E347" s="11" t="s">
        <v>51</v>
      </c>
      <c r="F347" s="25" t="s">
        <v>636</v>
      </c>
      <c r="G347" s="51">
        <v>600000</v>
      </c>
      <c r="H347" s="17"/>
      <c r="I347" s="51">
        <v>600000</v>
      </c>
      <c r="J347" s="16">
        <f>G347+H347-I347</f>
        <v>0</v>
      </c>
      <c r="K347" s="16"/>
      <c r="L347" s="16"/>
      <c r="M347" s="16">
        <f>I347-K347-L347</f>
        <v>600000</v>
      </c>
      <c r="N347" s="11" t="str">
        <f>IF(J347&gt;0,"UNCLEARED",IF(J347=0,"CLEARED"))</f>
        <v>CLEARED</v>
      </c>
      <c r="O347" s="19"/>
    </row>
    <row r="348" spans="1:15" ht="14.4">
      <c r="A348" s="11">
        <v>347</v>
      </c>
      <c r="B348" s="11">
        <v>170339</v>
      </c>
      <c r="C348" s="21" t="s">
        <v>634</v>
      </c>
      <c r="D348" s="24">
        <v>42857</v>
      </c>
      <c r="E348" s="11" t="s">
        <v>54</v>
      </c>
      <c r="F348" s="25" t="s">
        <v>637</v>
      </c>
      <c r="G348" s="66">
        <v>1800000</v>
      </c>
      <c r="H348" s="17"/>
      <c r="I348" s="56">
        <v>1800000</v>
      </c>
      <c r="J348" s="16">
        <f>G348+H348-I348</f>
        <v>0</v>
      </c>
      <c r="K348" s="16"/>
      <c r="L348" s="16">
        <v>150000</v>
      </c>
      <c r="M348" s="16">
        <f>I348-K348-L348</f>
        <v>1650000</v>
      </c>
      <c r="N348" s="11" t="str">
        <f>IF(J348&gt;0,"UNCLEARED",IF(J348=0,"CLEARED"))</f>
        <v>CLEARED</v>
      </c>
      <c r="O348" s="19"/>
    </row>
    <row r="349" spans="1:15" ht="14.4">
      <c r="A349" s="11">
        <v>348</v>
      </c>
      <c r="B349" s="11">
        <v>170339</v>
      </c>
      <c r="C349" s="21" t="s">
        <v>638</v>
      </c>
      <c r="D349" s="24">
        <v>42891</v>
      </c>
      <c r="E349" s="11" t="s">
        <v>51</v>
      </c>
      <c r="F349" s="25" t="s">
        <v>639</v>
      </c>
      <c r="G349" s="65">
        <v>1800000</v>
      </c>
      <c r="H349" s="17"/>
      <c r="I349" s="51">
        <v>1800000</v>
      </c>
      <c r="J349" s="16">
        <f>G349+H349-I349</f>
        <v>0</v>
      </c>
      <c r="K349" s="16"/>
      <c r="L349" s="16"/>
      <c r="M349" s="16">
        <f>I349-K349-L349</f>
        <v>1800000</v>
      </c>
      <c r="N349" s="11" t="str">
        <f>IF(J349&gt;0,"UNCLEARED",IF(J349=0,"CLEARED"))</f>
        <v>CLEARED</v>
      </c>
      <c r="O349" s="19"/>
    </row>
    <row r="350" spans="1:15" ht="14.4">
      <c r="A350" s="11">
        <v>349</v>
      </c>
      <c r="B350" s="11">
        <v>170339</v>
      </c>
      <c r="C350" s="21" t="s">
        <v>634</v>
      </c>
      <c r="D350" s="24">
        <v>42900</v>
      </c>
      <c r="E350" s="11" t="s">
        <v>54</v>
      </c>
      <c r="F350" s="25" t="s">
        <v>640</v>
      </c>
      <c r="G350" s="67">
        <v>7500000</v>
      </c>
      <c r="H350" s="17"/>
      <c r="I350" s="56">
        <v>7500000</v>
      </c>
      <c r="J350" s="16">
        <f>G350+H350-I350</f>
        <v>0</v>
      </c>
      <c r="K350" s="16"/>
      <c r="L350" s="16">
        <v>500000</v>
      </c>
      <c r="M350" s="16">
        <f>I350-K350-L350</f>
        <v>7000000</v>
      </c>
      <c r="N350" s="11" t="str">
        <f>IF(J350&gt;0,"UNCLEARED",IF(J350=0,"CLEARED"))</f>
        <v>CLEARED</v>
      </c>
      <c r="O350" s="19"/>
    </row>
    <row r="351" spans="1:15" ht="14.4">
      <c r="A351" s="11">
        <v>350</v>
      </c>
      <c r="B351" s="11">
        <v>170339</v>
      </c>
      <c r="C351" s="21" t="s">
        <v>634</v>
      </c>
      <c r="D351" s="24">
        <v>42930</v>
      </c>
      <c r="E351" s="11" t="s">
        <v>54</v>
      </c>
      <c r="F351" s="25" t="s">
        <v>641</v>
      </c>
      <c r="G351" s="51">
        <v>1500000</v>
      </c>
      <c r="H351" s="17"/>
      <c r="I351" s="51">
        <v>1500000</v>
      </c>
      <c r="J351" s="16">
        <f>G351+H351-I351</f>
        <v>0</v>
      </c>
      <c r="K351" s="16"/>
      <c r="L351" s="16"/>
      <c r="M351" s="16">
        <f>I351-K351-L351</f>
        <v>1500000</v>
      </c>
      <c r="N351" s="11" t="str">
        <f>IF(J351&gt;0,"UNCLEARED",IF(J351=0,"CLEARED"))</f>
        <v>CLEARED</v>
      </c>
      <c r="O351" s="19"/>
    </row>
    <row r="352" spans="1:15" ht="14.4">
      <c r="A352" s="11">
        <v>351</v>
      </c>
      <c r="B352" s="11">
        <v>170339</v>
      </c>
      <c r="C352" s="21" t="s">
        <v>634</v>
      </c>
      <c r="D352" s="24">
        <v>42948</v>
      </c>
      <c r="E352" s="11" t="s">
        <v>46</v>
      </c>
      <c r="F352" s="25" t="s">
        <v>642</v>
      </c>
      <c r="G352" s="67">
        <v>2600000</v>
      </c>
      <c r="H352" s="17"/>
      <c r="I352" s="17">
        <v>2600000</v>
      </c>
      <c r="J352" s="16">
        <f>G352+H352-I352</f>
        <v>0</v>
      </c>
      <c r="K352" s="16"/>
      <c r="L352" s="16">
        <v>1500000</v>
      </c>
      <c r="M352" s="16">
        <f>I352-K352-L352</f>
        <v>1100000</v>
      </c>
      <c r="N352" s="11" t="str">
        <f>IF(J352&gt;0,"UNCLEARED",IF(J352=0,"CLEARED"))</f>
        <v>CLEARED</v>
      </c>
      <c r="O352" s="19"/>
    </row>
    <row r="353" spans="1:15" ht="14.4">
      <c r="A353" s="11">
        <v>352</v>
      </c>
      <c r="B353" s="11">
        <v>170339</v>
      </c>
      <c r="C353" s="21" t="s">
        <v>643</v>
      </c>
      <c r="D353" s="24">
        <v>42940</v>
      </c>
      <c r="E353" s="11" t="s">
        <v>46</v>
      </c>
      <c r="F353" s="25" t="s">
        <v>644</v>
      </c>
      <c r="G353" s="65">
        <v>700000</v>
      </c>
      <c r="H353" s="17"/>
      <c r="I353" s="51">
        <v>700000</v>
      </c>
      <c r="J353" s="16">
        <f>G353+H353-I353</f>
        <v>0</v>
      </c>
      <c r="K353" s="16"/>
      <c r="L353" s="16"/>
      <c r="M353" s="16">
        <f>I353-K353-L353</f>
        <v>700000</v>
      </c>
      <c r="N353" s="11" t="str">
        <f>IF(J353&gt;0,"UNCLEARED",IF(J353=0,"CLEARED"))</f>
        <v>CLEARED</v>
      </c>
      <c r="O353" s="19"/>
    </row>
    <row r="354" spans="1:15" ht="14.4">
      <c r="A354" s="11">
        <v>353</v>
      </c>
      <c r="B354" s="11">
        <v>170339</v>
      </c>
      <c r="C354" s="21" t="s">
        <v>645</v>
      </c>
      <c r="D354" s="24">
        <v>42802</v>
      </c>
      <c r="E354" s="11" t="s">
        <v>46</v>
      </c>
      <c r="F354" s="25" t="s">
        <v>646</v>
      </c>
      <c r="G354" s="68">
        <v>700000</v>
      </c>
      <c r="H354" s="17"/>
      <c r="I354" s="56">
        <v>700000</v>
      </c>
      <c r="J354" s="16">
        <f>G354+H354-I354</f>
        <v>0</v>
      </c>
      <c r="K354" s="16"/>
      <c r="L354" s="16"/>
      <c r="M354" s="16">
        <f>I354-K354-L354</f>
        <v>700000</v>
      </c>
      <c r="N354" s="11" t="str">
        <f>IF(J354&gt;0,"UNCLEARED",IF(J354=0,"CLEARED"))</f>
        <v>CLEARED</v>
      </c>
      <c r="O354" s="19"/>
    </row>
    <row r="355" spans="1:15" ht="14.4">
      <c r="A355" s="11">
        <v>354</v>
      </c>
      <c r="B355" s="11">
        <v>170339</v>
      </c>
      <c r="C355" s="21" t="s">
        <v>645</v>
      </c>
      <c r="D355" s="24">
        <v>42807</v>
      </c>
      <c r="E355" s="11" t="s">
        <v>46</v>
      </c>
      <c r="F355" s="25" t="s">
        <v>647</v>
      </c>
      <c r="G355" s="54">
        <v>700000</v>
      </c>
      <c r="H355" s="17"/>
      <c r="I355" s="51">
        <v>700000</v>
      </c>
      <c r="J355" s="16">
        <f>G355+H355-I355</f>
        <v>0</v>
      </c>
      <c r="K355" s="16"/>
      <c r="L355" s="16"/>
      <c r="M355" s="16">
        <f>I355-K355-L355</f>
        <v>700000</v>
      </c>
      <c r="N355" s="11" t="str">
        <f>IF(J355&gt;0,"UNCLEARED",IF(J355=0,"CLEARED"))</f>
        <v>CLEARED</v>
      </c>
      <c r="O355" s="19"/>
    </row>
    <row r="356" spans="1:15" ht="14.4">
      <c r="A356" s="11">
        <v>355</v>
      </c>
      <c r="B356" s="11">
        <v>170339</v>
      </c>
      <c r="C356" s="21" t="s">
        <v>648</v>
      </c>
      <c r="D356" s="24">
        <v>42802</v>
      </c>
      <c r="E356" s="11" t="s">
        <v>51</v>
      </c>
      <c r="F356" s="25" t="s">
        <v>649</v>
      </c>
      <c r="G356" s="49">
        <v>2400000</v>
      </c>
      <c r="H356" s="17"/>
      <c r="I356" s="49">
        <v>2400000</v>
      </c>
      <c r="J356" s="16">
        <f>G356+H356-I356</f>
        <v>0</v>
      </c>
      <c r="K356" s="16"/>
      <c r="L356" s="16"/>
      <c r="M356" s="16">
        <f>I356-K356-L356</f>
        <v>2400000</v>
      </c>
      <c r="N356" s="11" t="str">
        <f>IF(J356&gt;0,"UNCLEARED",IF(J356=0,"CLEARED"))</f>
        <v>CLEARED</v>
      </c>
      <c r="O356" s="19"/>
    </row>
    <row r="357" spans="1:15" ht="14.4">
      <c r="A357" s="11">
        <v>356</v>
      </c>
      <c r="B357" s="11">
        <v>170339</v>
      </c>
      <c r="C357" s="21" t="s">
        <v>650</v>
      </c>
      <c r="D357" s="24">
        <v>43047</v>
      </c>
      <c r="E357" s="11" t="s">
        <v>651</v>
      </c>
      <c r="F357" s="21" t="s">
        <v>652</v>
      </c>
      <c r="G357" s="18">
        <v>1040000</v>
      </c>
      <c r="H357" s="18"/>
      <c r="I357" s="31">
        <v>1040000</v>
      </c>
      <c r="J357" s="18">
        <v>0</v>
      </c>
      <c r="K357" s="18"/>
      <c r="L357" s="18"/>
      <c r="M357" s="18">
        <f>G357+H357-K357-L357</f>
        <v>1040000</v>
      </c>
      <c r="N357" s="11" t="str">
        <f>IF(J357&gt;0,"UNCLEARED",IF(J357=0,"CLEARED"))</f>
        <v>CLEARED</v>
      </c>
      <c r="O357" s="11"/>
    </row>
    <row r="358" spans="1:15" ht="14.4">
      <c r="A358" s="11">
        <v>357</v>
      </c>
      <c r="B358" s="11">
        <v>170339</v>
      </c>
      <c r="C358" s="21" t="s">
        <v>650</v>
      </c>
      <c r="D358" s="24">
        <v>43054</v>
      </c>
      <c r="E358" s="11" t="s">
        <v>653</v>
      </c>
      <c r="F358" s="21" t="s">
        <v>654</v>
      </c>
      <c r="G358" s="18">
        <v>3000000</v>
      </c>
      <c r="H358" s="18"/>
      <c r="I358" s="31">
        <v>3000000</v>
      </c>
      <c r="J358" s="18">
        <v>0</v>
      </c>
      <c r="K358" s="18"/>
      <c r="L358" s="18"/>
      <c r="M358" s="18">
        <f>G358+H358-K358-L358</f>
        <v>3000000</v>
      </c>
      <c r="N358" s="11" t="str">
        <f>IF(J358&gt;0,"UNCLEARED",IF(J358=0,"CLEARED"))</f>
        <v>CLEARED</v>
      </c>
      <c r="O358" s="11"/>
    </row>
    <row r="359" spans="1:15" ht="14.4">
      <c r="A359" s="11">
        <v>358</v>
      </c>
      <c r="B359" s="11">
        <v>170340</v>
      </c>
      <c r="C359" s="21" t="s">
        <v>655</v>
      </c>
      <c r="D359" s="24">
        <v>42853</v>
      </c>
      <c r="E359" s="11" t="s">
        <v>54</v>
      </c>
      <c r="F359" s="25" t="s">
        <v>656</v>
      </c>
      <c r="G359" s="51">
        <v>2000000</v>
      </c>
      <c r="H359" s="17"/>
      <c r="I359" s="51">
        <v>2000000</v>
      </c>
      <c r="J359" s="16">
        <f>G359+H359-I359</f>
        <v>0</v>
      </c>
      <c r="K359" s="16"/>
      <c r="L359" s="16">
        <v>350000</v>
      </c>
      <c r="M359" s="16">
        <f>I359-K359-L359</f>
        <v>1650000</v>
      </c>
      <c r="N359" s="11" t="str">
        <f>IF(J359&gt;0,"UNCLEARED",IF(J359=0,"CLEARED"))</f>
        <v>CLEARED</v>
      </c>
      <c r="O359" s="19"/>
    </row>
    <row r="360" spans="1:15" ht="14.4">
      <c r="A360" s="11">
        <v>359</v>
      </c>
      <c r="B360" s="11">
        <v>170340</v>
      </c>
      <c r="C360" s="21" t="s">
        <v>655</v>
      </c>
      <c r="D360" s="24">
        <v>42879</v>
      </c>
      <c r="E360" s="11" t="s">
        <v>54</v>
      </c>
      <c r="F360" s="25" t="s">
        <v>657</v>
      </c>
      <c r="G360" s="51">
        <v>200000</v>
      </c>
      <c r="H360" s="17"/>
      <c r="I360" s="51">
        <v>200000</v>
      </c>
      <c r="J360" s="16">
        <f>G360+H360-I360</f>
        <v>0</v>
      </c>
      <c r="K360" s="16"/>
      <c r="L360" s="16"/>
      <c r="M360" s="16">
        <f>I360-K360-L360</f>
        <v>200000</v>
      </c>
      <c r="N360" s="11" t="str">
        <f>IF(J360&gt;0,"UNCLEARED",IF(J360=0,"CLEARED"))</f>
        <v>CLEARED</v>
      </c>
      <c r="O360" s="19"/>
    </row>
    <row r="361" spans="1:15" ht="14.4">
      <c r="A361" s="11">
        <v>360</v>
      </c>
      <c r="B361" s="11">
        <v>170340</v>
      </c>
      <c r="C361" s="21" t="s">
        <v>658</v>
      </c>
      <c r="D361" s="24"/>
      <c r="E361" s="11" t="s">
        <v>54</v>
      </c>
      <c r="F361" s="25" t="s">
        <v>659</v>
      </c>
      <c r="G361" s="56">
        <v>300000</v>
      </c>
      <c r="H361" s="17"/>
      <c r="I361" s="56">
        <v>300000</v>
      </c>
      <c r="J361" s="16">
        <f>G361+H361-I361</f>
        <v>0</v>
      </c>
      <c r="K361" s="16"/>
      <c r="L361" s="16"/>
      <c r="M361" s="16">
        <f>I361-K361-L361</f>
        <v>300000</v>
      </c>
      <c r="N361" s="11" t="str">
        <f>IF(J361&gt;0,"UNCLEARED",IF(J361=0,"CLEARED"))</f>
        <v>CLEARED</v>
      </c>
      <c r="O361" s="19"/>
    </row>
    <row r="362" spans="1:15" ht="14.4">
      <c r="A362" s="11">
        <v>361</v>
      </c>
      <c r="B362" s="11">
        <v>170340</v>
      </c>
      <c r="C362" s="21" t="s">
        <v>660</v>
      </c>
      <c r="D362" s="24"/>
      <c r="E362" s="11" t="s">
        <v>54</v>
      </c>
      <c r="F362" s="25" t="s">
        <v>661</v>
      </c>
      <c r="G362" s="49">
        <v>2000000</v>
      </c>
      <c r="H362" s="17"/>
      <c r="I362" s="50">
        <v>2000000</v>
      </c>
      <c r="J362" s="16">
        <f>G362+H362-I362</f>
        <v>0</v>
      </c>
      <c r="K362" s="16"/>
      <c r="L362" s="16">
        <v>350000</v>
      </c>
      <c r="M362" s="16">
        <f>I362-K362-L362</f>
        <v>1650000</v>
      </c>
      <c r="N362" s="11" t="str">
        <f>IF(J362&gt;0,"UNCLEARED",IF(J362=0,"CLEARED"))</f>
        <v>CLEARED</v>
      </c>
      <c r="O362" s="19"/>
    </row>
    <row r="363" spans="1:15" ht="14.4">
      <c r="A363" s="11">
        <v>362</v>
      </c>
      <c r="B363" s="11">
        <v>170341</v>
      </c>
      <c r="C363" s="21" t="s">
        <v>662</v>
      </c>
      <c r="D363" s="24">
        <v>42830</v>
      </c>
      <c r="E363" s="11" t="s">
        <v>46</v>
      </c>
      <c r="F363" s="25" t="s">
        <v>663</v>
      </c>
      <c r="G363" s="67">
        <v>700000</v>
      </c>
      <c r="H363" s="17"/>
      <c r="I363" s="17">
        <v>700000</v>
      </c>
      <c r="J363" s="16">
        <f>G363+H363-I363</f>
        <v>0</v>
      </c>
      <c r="K363" s="16"/>
      <c r="L363" s="16">
        <v>60000</v>
      </c>
      <c r="M363" s="16">
        <f>I363-K363-L363</f>
        <v>640000</v>
      </c>
      <c r="N363" s="11" t="str">
        <f>IF(J363&gt;0,"UNCLEARED",IF(J363=0,"CLEARED"))</f>
        <v>CLEARED</v>
      </c>
      <c r="O363" s="19"/>
    </row>
    <row r="364" spans="1:15" ht="14.4">
      <c r="A364" s="11">
        <v>363</v>
      </c>
      <c r="B364" s="11">
        <v>170343</v>
      </c>
      <c r="C364" s="21" t="s">
        <v>664</v>
      </c>
      <c r="D364" s="24">
        <v>42857</v>
      </c>
      <c r="E364" s="11" t="s">
        <v>51</v>
      </c>
      <c r="F364" s="25" t="s">
        <v>665</v>
      </c>
      <c r="G364" s="56">
        <v>31500000</v>
      </c>
      <c r="H364" s="17"/>
      <c r="I364" s="56">
        <v>31500000</v>
      </c>
      <c r="J364" s="16">
        <f>G364+H364-I364</f>
        <v>0</v>
      </c>
      <c r="K364" s="16"/>
      <c r="L364" s="16">
        <v>840500</v>
      </c>
      <c r="M364" s="16">
        <f>I364-K364-L364</f>
        <v>30659500</v>
      </c>
      <c r="N364" s="11" t="str">
        <f>IF(J364&gt;0,"UNCLEARED",IF(J364=0,"CLEARED"))</f>
        <v>CLEARED</v>
      </c>
      <c r="O364" s="19"/>
    </row>
    <row r="365" spans="1:15" ht="14.4">
      <c r="A365" s="11">
        <v>364</v>
      </c>
      <c r="B365" s="11">
        <v>170343</v>
      </c>
      <c r="C365" s="21" t="s">
        <v>666</v>
      </c>
      <c r="D365" s="24">
        <v>43082</v>
      </c>
      <c r="E365" s="11" t="s">
        <v>667</v>
      </c>
      <c r="F365" s="21" t="s">
        <v>145</v>
      </c>
      <c r="G365" s="18">
        <v>27272727</v>
      </c>
      <c r="H365" s="17">
        <f>G365*10%</f>
        <v>2727272.7</v>
      </c>
      <c r="I365" s="31">
        <v>30000000</v>
      </c>
      <c r="J365" s="18">
        <f>G365+H365-I365</f>
        <v>-0.300000000745058</v>
      </c>
      <c r="K365" s="18"/>
      <c r="L365" s="18">
        <v>4643000</v>
      </c>
      <c r="M365" s="18">
        <f>G365+H365-K365-L365</f>
        <v>25356999.7</v>
      </c>
      <c r="N365" s="11">
        <f>IF(J365&gt;0,"UNCLEARED",IF(J365=0,"CLEARED"))</f>
        <v>0</v>
      </c>
      <c r="O365" s="11"/>
    </row>
    <row r="366" spans="1:15" ht="14.4">
      <c r="A366" s="11">
        <v>365</v>
      </c>
      <c r="B366" s="11">
        <v>170344</v>
      </c>
      <c r="C366" s="21" t="s">
        <v>668</v>
      </c>
      <c r="D366" s="24">
        <v>42860</v>
      </c>
      <c r="E366" s="11" t="s">
        <v>51</v>
      </c>
      <c r="F366" s="25" t="s">
        <v>669</v>
      </c>
      <c r="G366" s="51">
        <v>750000</v>
      </c>
      <c r="H366" s="17"/>
      <c r="I366" s="51">
        <v>750000</v>
      </c>
      <c r="J366" s="16">
        <f>G366+H366-I366</f>
        <v>0</v>
      </c>
      <c r="K366" s="16"/>
      <c r="L366" s="16"/>
      <c r="M366" s="16">
        <f>I366-K366-L366</f>
        <v>750000</v>
      </c>
      <c r="N366" s="11" t="str">
        <f>IF(J366&gt;0,"UNCLEARED",IF(J366=0,"CLEARED"))</f>
        <v>CLEARED</v>
      </c>
      <c r="O366" s="19"/>
    </row>
    <row r="367" spans="1:15" ht="14.4">
      <c r="A367" s="11">
        <v>366</v>
      </c>
      <c r="B367" s="11">
        <v>170345</v>
      </c>
      <c r="C367" s="21" t="s">
        <v>670</v>
      </c>
      <c r="D367" s="24">
        <v>42863</v>
      </c>
      <c r="E367" s="11" t="s">
        <v>51</v>
      </c>
      <c r="F367" s="25" t="s">
        <v>671</v>
      </c>
      <c r="G367" s="65">
        <v>400000</v>
      </c>
      <c r="H367" s="17"/>
      <c r="I367" s="51">
        <v>400000</v>
      </c>
      <c r="J367" s="16">
        <f>G367+H367-I367</f>
        <v>0</v>
      </c>
      <c r="K367" s="16"/>
      <c r="L367" s="16">
        <v>38000</v>
      </c>
      <c r="M367" s="16">
        <f>I367-K367-L367</f>
        <v>362000</v>
      </c>
      <c r="N367" s="11" t="str">
        <f>IF(J367&gt;0,"UNCLEARED",IF(J367=0,"CLEARED"))</f>
        <v>CLEARED</v>
      </c>
      <c r="O367" s="19"/>
    </row>
    <row r="368" spans="1:15" ht="14.4">
      <c r="A368" s="11">
        <v>367</v>
      </c>
      <c r="B368" s="11">
        <v>170346</v>
      </c>
      <c r="C368" s="21" t="s">
        <v>672</v>
      </c>
      <c r="D368" s="24">
        <v>42863</v>
      </c>
      <c r="E368" s="11" t="s">
        <v>51</v>
      </c>
      <c r="F368" s="25" t="s">
        <v>673</v>
      </c>
      <c r="G368" s="65">
        <v>800000</v>
      </c>
      <c r="H368" s="17"/>
      <c r="I368" s="51">
        <v>800000</v>
      </c>
      <c r="J368" s="16">
        <f>G368+H368-I368</f>
        <v>0</v>
      </c>
      <c r="K368" s="16"/>
      <c r="L368" s="16"/>
      <c r="M368" s="16">
        <f>I368-K368-L368</f>
        <v>800000</v>
      </c>
      <c r="N368" s="11" t="str">
        <f>IF(J368&gt;0,"UNCLEARED",IF(J368=0,"CLEARED"))</f>
        <v>CLEARED</v>
      </c>
      <c r="O368" s="19"/>
    </row>
    <row r="369" spans="1:15" ht="14.4">
      <c r="A369" s="11">
        <v>368</v>
      </c>
      <c r="B369" s="11">
        <v>170347</v>
      </c>
      <c r="C369" s="21" t="s">
        <v>674</v>
      </c>
      <c r="D369" s="24">
        <v>42863</v>
      </c>
      <c r="E369" s="11" t="s">
        <v>51</v>
      </c>
      <c r="F369" s="25" t="s">
        <v>675</v>
      </c>
      <c r="G369" s="65">
        <v>4500000</v>
      </c>
      <c r="H369" s="17"/>
      <c r="I369" s="51">
        <v>4500000</v>
      </c>
      <c r="J369" s="16">
        <f>G369+H369-I369</f>
        <v>0</v>
      </c>
      <c r="K369" s="16"/>
      <c r="L369" s="16"/>
      <c r="M369" s="16">
        <f>I369-K369-L369</f>
        <v>4500000</v>
      </c>
      <c r="N369" s="11" t="str">
        <f>IF(J369&gt;0,"UNCLEARED",IF(J369=0,"CLEARED"))</f>
        <v>CLEARED</v>
      </c>
      <c r="O369" s="19"/>
    </row>
    <row r="370" spans="1:15" ht="14.4">
      <c r="A370" s="11">
        <v>369</v>
      </c>
      <c r="B370" s="11">
        <v>170347</v>
      </c>
      <c r="C370" s="21" t="s">
        <v>674</v>
      </c>
      <c r="D370" s="24">
        <v>42870</v>
      </c>
      <c r="E370" s="11" t="s">
        <v>51</v>
      </c>
      <c r="F370" s="25" t="s">
        <v>676</v>
      </c>
      <c r="G370" s="51">
        <v>1800000</v>
      </c>
      <c r="H370" s="17"/>
      <c r="I370" s="51">
        <v>1800000</v>
      </c>
      <c r="J370" s="16">
        <f>G370+H370-I370</f>
        <v>0</v>
      </c>
      <c r="K370" s="16"/>
      <c r="L370" s="16"/>
      <c r="M370" s="16">
        <f>I370-K370-L370</f>
        <v>1800000</v>
      </c>
      <c r="N370" s="11" t="str">
        <f>IF(J370&gt;0,"UNCLEARED",IF(J370=0,"CLEARED"))</f>
        <v>CLEARED</v>
      </c>
      <c r="O370" s="19"/>
    </row>
    <row r="371" spans="1:15" ht="14.4">
      <c r="A371" s="11">
        <v>370</v>
      </c>
      <c r="B371" s="11">
        <v>170347</v>
      </c>
      <c r="C371" s="21" t="s">
        <v>674</v>
      </c>
      <c r="D371" s="24">
        <v>42884</v>
      </c>
      <c r="E371" s="11" t="s">
        <v>51</v>
      </c>
      <c r="F371" s="25" t="s">
        <v>677</v>
      </c>
      <c r="G371" s="51">
        <v>450000</v>
      </c>
      <c r="H371" s="17"/>
      <c r="I371" s="51">
        <v>450000</v>
      </c>
      <c r="J371" s="16">
        <f>G371+H371-I371</f>
        <v>0</v>
      </c>
      <c r="K371" s="16"/>
      <c r="L371" s="16"/>
      <c r="M371" s="16">
        <f>I371-K371-L371</f>
        <v>450000</v>
      </c>
      <c r="N371" s="11" t="str">
        <f>IF(J371&gt;0,"UNCLEARED",IF(J371=0,"CLEARED"))</f>
        <v>CLEARED</v>
      </c>
      <c r="O371" s="19"/>
    </row>
    <row r="372" spans="1:15" ht="14.4">
      <c r="A372" s="11">
        <v>371</v>
      </c>
      <c r="B372" s="11">
        <v>170347</v>
      </c>
      <c r="C372" s="21" t="s">
        <v>674</v>
      </c>
      <c r="D372" s="24">
        <v>42863</v>
      </c>
      <c r="E372" s="11" t="s">
        <v>54</v>
      </c>
      <c r="F372" s="25" t="s">
        <v>678</v>
      </c>
      <c r="G372" s="67">
        <v>350000</v>
      </c>
      <c r="H372" s="17"/>
      <c r="I372" s="56">
        <v>350000</v>
      </c>
      <c r="J372" s="16">
        <f>G372+H372-I372</f>
        <v>0</v>
      </c>
      <c r="K372" s="16"/>
      <c r="L372" s="16"/>
      <c r="M372" s="16">
        <f>I372-K372-L372</f>
        <v>350000</v>
      </c>
      <c r="N372" s="11" t="str">
        <f>IF(J372&gt;0,"UNCLEARED",IF(J372=0,"CLEARED"))</f>
        <v>CLEARED</v>
      </c>
      <c r="O372" s="19"/>
    </row>
    <row r="373" spans="1:15" ht="14.4">
      <c r="A373" s="11">
        <v>372</v>
      </c>
      <c r="B373" s="11">
        <v>170347</v>
      </c>
      <c r="C373" s="21" t="s">
        <v>679</v>
      </c>
      <c r="D373" s="24">
        <v>42786</v>
      </c>
      <c r="E373" s="11" t="s">
        <v>51</v>
      </c>
      <c r="F373" s="25" t="s">
        <v>680</v>
      </c>
      <c r="G373" s="17">
        <v>53000000</v>
      </c>
      <c r="H373" s="17"/>
      <c r="I373" s="17">
        <v>53000000</v>
      </c>
      <c r="J373" s="16">
        <f>G373+H373-I373</f>
        <v>0</v>
      </c>
      <c r="K373" s="16"/>
      <c r="L373" s="16"/>
      <c r="M373" s="16">
        <f>I373-K373-L373</f>
        <v>53000000</v>
      </c>
      <c r="N373" s="11" t="str">
        <f>IF(J373&gt;0,"UNCLEARED",IF(J373=0,"CLEARED"))</f>
        <v>CLEARED</v>
      </c>
      <c r="O373" s="19"/>
    </row>
    <row r="374" spans="1:15" ht="14.4">
      <c r="A374" s="11">
        <v>373</v>
      </c>
      <c r="B374" s="11">
        <v>170349</v>
      </c>
      <c r="C374" s="21" t="s">
        <v>681</v>
      </c>
      <c r="D374" s="24">
        <v>42870</v>
      </c>
      <c r="E374" s="11" t="s">
        <v>51</v>
      </c>
      <c r="F374" s="25" t="s">
        <v>682</v>
      </c>
      <c r="G374" s="51">
        <v>4600000</v>
      </c>
      <c r="H374" s="17"/>
      <c r="I374" s="51">
        <v>4600000</v>
      </c>
      <c r="J374" s="16">
        <f>G374+H374-I374</f>
        <v>0</v>
      </c>
      <c r="K374" s="16"/>
      <c r="L374" s="16">
        <v>50000</v>
      </c>
      <c r="M374" s="16">
        <f>I374-K374-L374</f>
        <v>4550000</v>
      </c>
      <c r="N374" s="11" t="str">
        <f>IF(J374&gt;0,"UNCLEARED",IF(J374=0,"CLEARED"))</f>
        <v>CLEARED</v>
      </c>
      <c r="O374" s="19"/>
    </row>
    <row r="375" spans="1:15" ht="14.4">
      <c r="A375" s="11">
        <v>374</v>
      </c>
      <c r="B375" s="11">
        <v>170350</v>
      </c>
      <c r="C375" s="21" t="s">
        <v>683</v>
      </c>
      <c r="D375" s="24">
        <v>42871</v>
      </c>
      <c r="E375" s="11" t="s">
        <v>51</v>
      </c>
      <c r="F375" s="25" t="s">
        <v>684</v>
      </c>
      <c r="G375" s="51">
        <v>4500000</v>
      </c>
      <c r="H375" s="17">
        <f>G375*10%</f>
        <v>450000</v>
      </c>
      <c r="I375" s="51">
        <v>4950000</v>
      </c>
      <c r="J375" s="16">
        <f>G375+H375-I375</f>
        <v>0</v>
      </c>
      <c r="K375" s="16"/>
      <c r="L375" s="16"/>
      <c r="M375" s="16">
        <f>I375-K375-L375</f>
        <v>4950000</v>
      </c>
      <c r="N375" s="11" t="str">
        <f>IF(J375&gt;0,"UNCLEARED",IF(J375=0,"CLEARED"))</f>
        <v>CLEARED</v>
      </c>
      <c r="O375" s="19"/>
    </row>
    <row r="376" spans="1:15" ht="14.4">
      <c r="A376" s="11">
        <v>375</v>
      </c>
      <c r="B376" s="11">
        <v>170351</v>
      </c>
      <c r="C376" s="21" t="s">
        <v>685</v>
      </c>
      <c r="D376" s="24">
        <v>42877</v>
      </c>
      <c r="E376" s="11" t="s">
        <v>51</v>
      </c>
      <c r="F376" s="25" t="s">
        <v>686</v>
      </c>
      <c r="G376" s="51">
        <v>4500000</v>
      </c>
      <c r="H376" s="17"/>
      <c r="I376" s="51">
        <v>4500000</v>
      </c>
      <c r="J376" s="16">
        <f>G376+H376-I376</f>
        <v>0</v>
      </c>
      <c r="K376" s="16"/>
      <c r="L376" s="16">
        <v>200000</v>
      </c>
      <c r="M376" s="16">
        <f>I376-K376-L376</f>
        <v>4300000</v>
      </c>
      <c r="N376" s="11" t="str">
        <f>IF(J376&gt;0,"UNCLEARED",IF(J376=0,"CLEARED"))</f>
        <v>CLEARED</v>
      </c>
      <c r="O376" s="19"/>
    </row>
    <row r="377" spans="1:15" ht="14.4">
      <c r="A377" s="11">
        <v>376</v>
      </c>
      <c r="B377" s="11">
        <v>170352</v>
      </c>
      <c r="C377" s="21" t="s">
        <v>687</v>
      </c>
      <c r="D377" s="24">
        <v>42879</v>
      </c>
      <c r="E377" s="11" t="s">
        <v>51</v>
      </c>
      <c r="F377" s="25" t="s">
        <v>688</v>
      </c>
      <c r="G377" s="51">
        <v>44000000</v>
      </c>
      <c r="H377" s="17"/>
      <c r="I377" s="51">
        <v>44000000</v>
      </c>
      <c r="J377" s="16">
        <f>G377+H377-I377</f>
        <v>0</v>
      </c>
      <c r="K377" s="16"/>
      <c r="L377" s="16">
        <v>350000</v>
      </c>
      <c r="M377" s="16">
        <f>I377-K377-L377</f>
        <v>43650000</v>
      </c>
      <c r="N377" s="11" t="str">
        <f>IF(J377&gt;0,"UNCLEARED",IF(J377=0,"CLEARED"))</f>
        <v>CLEARED</v>
      </c>
      <c r="O377" s="19"/>
    </row>
    <row r="378" spans="1:15" ht="14.4">
      <c r="A378" s="11">
        <v>377</v>
      </c>
      <c r="B378" s="11">
        <v>170353</v>
      </c>
      <c r="C378" s="21" t="s">
        <v>689</v>
      </c>
      <c r="D378" s="24">
        <v>42872</v>
      </c>
      <c r="E378" s="11" t="s">
        <v>51</v>
      </c>
      <c r="F378" s="25" t="s">
        <v>690</v>
      </c>
      <c r="G378" s="51">
        <v>61500000</v>
      </c>
      <c r="H378" s="17">
        <f>G378*10%</f>
        <v>6150000</v>
      </c>
      <c r="I378" s="51">
        <v>67650000</v>
      </c>
      <c r="J378" s="16">
        <f>G378+H378-I378</f>
        <v>0</v>
      </c>
      <c r="K378" s="16"/>
      <c r="L378" s="16">
        <v>350000</v>
      </c>
      <c r="M378" s="16">
        <f>I378-K378-L378</f>
        <v>67300000</v>
      </c>
      <c r="N378" s="11" t="str">
        <f>IF(J378&gt;0,"UNCLEARED",IF(J378=0,"CLEARED"))</f>
        <v>CLEARED</v>
      </c>
      <c r="O378" s="19"/>
    </row>
    <row r="379" spans="1:15" ht="14.4">
      <c r="A379" s="11">
        <v>378</v>
      </c>
      <c r="B379" s="11">
        <v>170357</v>
      </c>
      <c r="C379" s="21" t="s">
        <v>691</v>
      </c>
      <c r="D379" s="24">
        <v>42864</v>
      </c>
      <c r="E379" s="11" t="s">
        <v>54</v>
      </c>
      <c r="F379" s="25" t="s">
        <v>692</v>
      </c>
      <c r="G379" s="56">
        <v>2000000</v>
      </c>
      <c r="H379" s="17"/>
      <c r="I379" s="56">
        <v>2000000</v>
      </c>
      <c r="J379" s="16">
        <f>G379+H379-I379</f>
        <v>0</v>
      </c>
      <c r="K379" s="16"/>
      <c r="L379" s="16">
        <v>350000</v>
      </c>
      <c r="M379" s="16">
        <f>I379-K379-L379</f>
        <v>1650000</v>
      </c>
      <c r="N379" s="11" t="str">
        <f>IF(J379&gt;0,"UNCLEARED",IF(J379=0,"CLEARED"))</f>
        <v>CLEARED</v>
      </c>
      <c r="O379" s="19"/>
    </row>
    <row r="380" spans="1:15" ht="14.4">
      <c r="A380" s="11">
        <v>379</v>
      </c>
      <c r="B380" s="11">
        <v>170359</v>
      </c>
      <c r="C380" s="21" t="s">
        <v>693</v>
      </c>
      <c r="D380" s="24">
        <v>42867</v>
      </c>
      <c r="E380" s="11" t="s">
        <v>54</v>
      </c>
      <c r="F380" s="25" t="s">
        <v>694</v>
      </c>
      <c r="G380" s="51">
        <v>800000</v>
      </c>
      <c r="H380" s="17"/>
      <c r="I380" s="51">
        <v>800000</v>
      </c>
      <c r="J380" s="16">
        <f>G380+H380-I380</f>
        <v>0</v>
      </c>
      <c r="K380" s="16"/>
      <c r="L380" s="16">
        <v>200000</v>
      </c>
      <c r="M380" s="16">
        <f>I380-K380-L380</f>
        <v>600000</v>
      </c>
      <c r="N380" s="11" t="str">
        <f>IF(J380&gt;0,"UNCLEARED",IF(J380=0,"CLEARED"))</f>
        <v>CLEARED</v>
      </c>
      <c r="O380" s="19"/>
    </row>
    <row r="381" spans="1:15" ht="14.4">
      <c r="A381" s="11">
        <v>380</v>
      </c>
      <c r="B381" s="11">
        <v>170360</v>
      </c>
      <c r="C381" s="21" t="s">
        <v>695</v>
      </c>
      <c r="D381" s="24">
        <v>42867</v>
      </c>
      <c r="E381" s="11" t="s">
        <v>54</v>
      </c>
      <c r="F381" s="25" t="s">
        <v>696</v>
      </c>
      <c r="G381" s="65">
        <v>245000</v>
      </c>
      <c r="H381" s="17"/>
      <c r="I381" s="51">
        <v>245000</v>
      </c>
      <c r="J381" s="16">
        <f>G381+H381-I381</f>
        <v>0</v>
      </c>
      <c r="K381" s="16"/>
      <c r="L381" s="16"/>
      <c r="M381" s="16">
        <f>I381-K381-L381</f>
        <v>245000</v>
      </c>
      <c r="N381" s="11" t="str">
        <f>IF(J381&gt;0,"UNCLEARED",IF(J381=0,"CLEARED"))</f>
        <v>CLEARED</v>
      </c>
      <c r="O381" s="19"/>
    </row>
    <row r="382" spans="1:15" ht="14.4">
      <c r="A382" s="11">
        <v>381</v>
      </c>
      <c r="B382" s="11">
        <v>170363</v>
      </c>
      <c r="C382" s="21" t="s">
        <v>697</v>
      </c>
      <c r="D382" s="24">
        <v>42877</v>
      </c>
      <c r="E382" s="11" t="s">
        <v>54</v>
      </c>
      <c r="F382" s="25" t="s">
        <v>698</v>
      </c>
      <c r="G382" s="51">
        <v>700000</v>
      </c>
      <c r="H382" s="17"/>
      <c r="I382" s="51">
        <v>700000</v>
      </c>
      <c r="J382" s="16">
        <f>G382+H382-I382</f>
        <v>0</v>
      </c>
      <c r="K382" s="16"/>
      <c r="L382" s="16">
        <v>47000</v>
      </c>
      <c r="M382" s="16">
        <f>I382-K382-L382</f>
        <v>653000</v>
      </c>
      <c r="N382" s="11" t="str">
        <f>IF(J382&gt;0,"UNCLEARED",IF(J382=0,"CLEARED"))</f>
        <v>CLEARED</v>
      </c>
      <c r="O382" s="19"/>
    </row>
    <row r="383" spans="1:15" ht="14.4">
      <c r="A383" s="11">
        <v>382</v>
      </c>
      <c r="B383" s="11">
        <v>170363</v>
      </c>
      <c r="C383" s="21" t="s">
        <v>697</v>
      </c>
      <c r="D383" s="24">
        <v>42947</v>
      </c>
      <c r="E383" s="11" t="s">
        <v>51</v>
      </c>
      <c r="F383" s="25" t="s">
        <v>699</v>
      </c>
      <c r="G383" s="51">
        <v>18500000</v>
      </c>
      <c r="H383" s="17"/>
      <c r="I383" s="51">
        <v>18500000</v>
      </c>
      <c r="J383" s="16">
        <f>G383+H383-I383</f>
        <v>0</v>
      </c>
      <c r="K383" s="16"/>
      <c r="L383" s="16">
        <v>300000</v>
      </c>
      <c r="M383" s="16">
        <f>I383-K383-L383</f>
        <v>18200000</v>
      </c>
      <c r="N383" s="11" t="str">
        <f>IF(J383&gt;0,"UNCLEARED",IF(J383=0,"CLEARED"))</f>
        <v>CLEARED</v>
      </c>
      <c r="O383" s="19"/>
    </row>
    <row r="384" spans="1:15" ht="14.4">
      <c r="A384" s="11">
        <v>383</v>
      </c>
      <c r="B384" s="11">
        <v>170363</v>
      </c>
      <c r="C384" s="21" t="s">
        <v>697</v>
      </c>
      <c r="D384" s="24">
        <v>42944</v>
      </c>
      <c r="E384" s="11" t="s">
        <v>51</v>
      </c>
      <c r="F384" s="25" t="s">
        <v>700</v>
      </c>
      <c r="G384" s="51">
        <v>18500000</v>
      </c>
      <c r="H384" s="17"/>
      <c r="I384" s="51">
        <v>18500000</v>
      </c>
      <c r="J384" s="16">
        <f>G384+H384-I384</f>
        <v>0</v>
      </c>
      <c r="K384" s="16"/>
      <c r="L384" s="16">
        <v>180000</v>
      </c>
      <c r="M384" s="16">
        <f>I384-K384-L384</f>
        <v>18320000</v>
      </c>
      <c r="N384" s="11" t="str">
        <f>IF(J384&gt;0,"UNCLEARED",IF(J384=0,"CLEARED"))</f>
        <v>CLEARED</v>
      </c>
      <c r="O384" s="19"/>
    </row>
    <row r="385" spans="1:15" ht="14.4">
      <c r="A385" s="11">
        <v>384</v>
      </c>
      <c r="B385" s="11">
        <v>170368</v>
      </c>
      <c r="C385" s="21" t="s">
        <v>701</v>
      </c>
      <c r="D385" s="24">
        <v>42870</v>
      </c>
      <c r="E385" s="11" t="s">
        <v>46</v>
      </c>
      <c r="F385" s="25" t="s">
        <v>702</v>
      </c>
      <c r="G385" s="51">
        <v>1200000</v>
      </c>
      <c r="H385" s="17">
        <f>G385*10%</f>
        <v>120000</v>
      </c>
      <c r="I385" s="51">
        <v>1320000</v>
      </c>
      <c r="J385" s="16">
        <f>G385+H385-I385</f>
        <v>0</v>
      </c>
      <c r="K385" s="16"/>
      <c r="L385" s="16"/>
      <c r="M385" s="16">
        <f>I385-K385-L385</f>
        <v>1320000</v>
      </c>
      <c r="N385" s="11" t="str">
        <f>IF(J385&gt;0,"UNCLEARED",IF(J385=0,"CLEARED"))</f>
        <v>CLEARED</v>
      </c>
      <c r="O385" s="19"/>
    </row>
    <row r="386" spans="1:15" ht="14.4">
      <c r="A386" s="11">
        <v>385</v>
      </c>
      <c r="B386" s="11">
        <v>170368</v>
      </c>
      <c r="C386" s="21" t="s">
        <v>701</v>
      </c>
      <c r="D386" s="24">
        <v>42870</v>
      </c>
      <c r="E386" s="11" t="s">
        <v>46</v>
      </c>
      <c r="F386" s="25" t="s">
        <v>703</v>
      </c>
      <c r="G386" s="65">
        <v>600000</v>
      </c>
      <c r="H386" s="17">
        <f>G386*10%</f>
        <v>60000</v>
      </c>
      <c r="I386" s="51">
        <v>660000</v>
      </c>
      <c r="J386" s="16">
        <f>G386+H386-I386</f>
        <v>0</v>
      </c>
      <c r="K386" s="16"/>
      <c r="L386" s="16"/>
      <c r="M386" s="16">
        <f>I386-K386-L386</f>
        <v>660000</v>
      </c>
      <c r="N386" s="11" t="str">
        <f>IF(J386&gt;0,"UNCLEARED",IF(J386=0,"CLEARED"))</f>
        <v>CLEARED</v>
      </c>
      <c r="O386" s="19"/>
    </row>
    <row r="387" spans="1:15" ht="14.4">
      <c r="A387" s="11">
        <v>386</v>
      </c>
      <c r="B387" s="11">
        <v>170375</v>
      </c>
      <c r="C387" s="21" t="s">
        <v>704</v>
      </c>
      <c r="D387" s="24">
        <v>42893</v>
      </c>
      <c r="E387" s="11" t="s">
        <v>51</v>
      </c>
      <c r="F387" s="25" t="s">
        <v>705</v>
      </c>
      <c r="G387" s="65">
        <v>4500000</v>
      </c>
      <c r="H387" s="17"/>
      <c r="I387" s="51">
        <v>4500000</v>
      </c>
      <c r="J387" s="16">
        <f>G387+H387-I387</f>
        <v>0</v>
      </c>
      <c r="K387" s="16"/>
      <c r="L387" s="16"/>
      <c r="M387" s="16">
        <f>I387-K387-L387</f>
        <v>4500000</v>
      </c>
      <c r="N387" s="11" t="str">
        <f>IF(J387&gt;0,"UNCLEARED",IF(J387=0,"CLEARED"))</f>
        <v>CLEARED</v>
      </c>
      <c r="O387" s="19"/>
    </row>
    <row r="388" spans="1:15" ht="14.4">
      <c r="A388" s="11">
        <v>387</v>
      </c>
      <c r="B388" s="11">
        <v>170376</v>
      </c>
      <c r="C388" s="21" t="s">
        <v>706</v>
      </c>
      <c r="D388" s="24">
        <v>42905</v>
      </c>
      <c r="E388" s="11" t="s">
        <v>51</v>
      </c>
      <c r="F388" s="25" t="s">
        <v>707</v>
      </c>
      <c r="G388" s="65">
        <v>350000</v>
      </c>
      <c r="H388" s="17"/>
      <c r="I388" s="51">
        <v>350000</v>
      </c>
      <c r="J388" s="16">
        <f>G388+H388-I388</f>
        <v>0</v>
      </c>
      <c r="K388" s="16"/>
      <c r="L388" s="16"/>
      <c r="M388" s="16">
        <f>I388-K388-L388</f>
        <v>350000</v>
      </c>
      <c r="N388" s="11" t="str">
        <f>IF(J388&gt;0,"UNCLEARED",IF(J388=0,"CLEARED"))</f>
        <v>CLEARED</v>
      </c>
      <c r="O388" s="19"/>
    </row>
    <row r="389" spans="1:15" ht="14.4">
      <c r="A389" s="11">
        <v>388</v>
      </c>
      <c r="B389" s="11">
        <v>170379</v>
      </c>
      <c r="C389" s="21" t="s">
        <v>708</v>
      </c>
      <c r="D389" s="24">
        <v>42901</v>
      </c>
      <c r="E389" s="11" t="s">
        <v>54</v>
      </c>
      <c r="F389" s="25" t="s">
        <v>709</v>
      </c>
      <c r="G389" s="56">
        <v>245000</v>
      </c>
      <c r="H389" s="17"/>
      <c r="I389" s="56">
        <v>245000</v>
      </c>
      <c r="J389" s="16">
        <f>G389+H389-I389</f>
        <v>0</v>
      </c>
      <c r="K389" s="16"/>
      <c r="L389" s="16"/>
      <c r="M389" s="16">
        <f>I389-K389-L389</f>
        <v>245000</v>
      </c>
      <c r="N389" s="11" t="str">
        <f>IF(J389&gt;0,"UNCLEARED",IF(J389=0,"CLEARED"))</f>
        <v>CLEARED</v>
      </c>
      <c r="O389" s="19"/>
    </row>
    <row r="390" spans="1:15" ht="14.4">
      <c r="A390" s="11">
        <v>389</v>
      </c>
      <c r="B390" s="11">
        <v>170385</v>
      </c>
      <c r="C390" s="21" t="s">
        <v>710</v>
      </c>
      <c r="D390" s="24">
        <v>42892</v>
      </c>
      <c r="E390" s="11" t="s">
        <v>46</v>
      </c>
      <c r="F390" s="25" t="s">
        <v>711</v>
      </c>
      <c r="G390" s="17">
        <v>1000000</v>
      </c>
      <c r="H390" s="17">
        <f>G390*10%</f>
        <v>100000</v>
      </c>
      <c r="I390" s="35">
        <v>1100000</v>
      </c>
      <c r="J390" s="16">
        <f>G390+H390-I390</f>
        <v>0</v>
      </c>
      <c r="K390" s="16"/>
      <c r="L390" s="16">
        <v>50000</v>
      </c>
      <c r="M390" s="16">
        <f>I390-K390-L390</f>
        <v>1050000</v>
      </c>
      <c r="N390" s="11" t="str">
        <f>IF(J390&gt;0,"UNCLEARED",IF(J390=0,"CLEARED"))</f>
        <v>CLEARED</v>
      </c>
      <c r="O390" s="19" t="s">
        <v>712</v>
      </c>
    </row>
    <row r="391" spans="1:15" ht="14.4">
      <c r="A391" s="11">
        <v>390</v>
      </c>
      <c r="B391" s="11">
        <v>170385</v>
      </c>
      <c r="C391" s="21" t="s">
        <v>710</v>
      </c>
      <c r="D391" s="24">
        <v>42934</v>
      </c>
      <c r="E391" s="11" t="s">
        <v>46</v>
      </c>
      <c r="F391" s="25" t="s">
        <v>713</v>
      </c>
      <c r="G391" s="51">
        <v>1200000</v>
      </c>
      <c r="H391" s="17">
        <v>120000</v>
      </c>
      <c r="I391" s="51">
        <v>1200000</v>
      </c>
      <c r="J391" s="16">
        <f>G391+H391-I391</f>
        <v>120000</v>
      </c>
      <c r="K391" s="16"/>
      <c r="L391" s="16">
        <v>100000</v>
      </c>
      <c r="M391" s="16">
        <f>I391-K391-L391</f>
        <v>1100000</v>
      </c>
      <c r="N391" s="11" t="str">
        <f>IF(J391&gt;0,"UNCLEARED",IF(J391=0,"CLEARED"))</f>
        <v>UNCLEARED</v>
      </c>
      <c r="O391" s="19" t="s">
        <v>712</v>
      </c>
    </row>
    <row r="392" spans="1:15" ht="14.4">
      <c r="A392" s="11">
        <v>391</v>
      </c>
      <c r="B392" s="11">
        <v>170385</v>
      </c>
      <c r="C392" s="21" t="s">
        <v>714</v>
      </c>
      <c r="D392" s="24">
        <v>42879</v>
      </c>
      <c r="E392" s="11" t="s">
        <v>46</v>
      </c>
      <c r="F392" s="25" t="s">
        <v>715</v>
      </c>
      <c r="G392" s="51">
        <v>1000000</v>
      </c>
      <c r="H392" s="17">
        <f>G392*10%</f>
        <v>100000</v>
      </c>
      <c r="I392" s="51">
        <v>1100000</v>
      </c>
      <c r="J392" s="16">
        <f>G392+H392-I392</f>
        <v>0</v>
      </c>
      <c r="K392" s="16"/>
      <c r="L392" s="16">
        <v>50000</v>
      </c>
      <c r="M392" s="16">
        <f>I392-K392-L392</f>
        <v>1050000</v>
      </c>
      <c r="N392" s="11" t="str">
        <f>IF(J392&gt;0,"UNCLEARED",IF(J392=0,"CLEARED"))</f>
        <v>CLEARED</v>
      </c>
      <c r="O392" s="69" t="s">
        <v>716</v>
      </c>
    </row>
    <row r="393" spans="1:15" ht="14.4">
      <c r="A393" s="11">
        <v>392</v>
      </c>
      <c r="B393" s="11">
        <v>170385</v>
      </c>
      <c r="C393" s="21" t="s">
        <v>714</v>
      </c>
      <c r="D393" s="24">
        <v>42879</v>
      </c>
      <c r="E393" s="11" t="s">
        <v>46</v>
      </c>
      <c r="F393" s="25" t="s">
        <v>717</v>
      </c>
      <c r="G393" s="65">
        <v>1000000</v>
      </c>
      <c r="H393" s="17">
        <f>G393*10%</f>
        <v>100000</v>
      </c>
      <c r="I393" s="51">
        <v>1100000</v>
      </c>
      <c r="J393" s="16">
        <f>G393+H393-I393</f>
        <v>0</v>
      </c>
      <c r="K393" s="16"/>
      <c r="L393" s="16">
        <v>50000</v>
      </c>
      <c r="M393" s="16">
        <f>I393-K393-L393</f>
        <v>1050000</v>
      </c>
      <c r="N393" s="11" t="str">
        <f>IF(J393&gt;0,"UNCLEARED",IF(J393=0,"CLEARED"))</f>
        <v>CLEARED</v>
      </c>
      <c r="O393" s="69" t="s">
        <v>716</v>
      </c>
    </row>
    <row r="394" spans="1:15" ht="14.4">
      <c r="A394" s="11">
        <v>393</v>
      </c>
      <c r="B394" s="11">
        <v>170385</v>
      </c>
      <c r="C394" s="21" t="s">
        <v>718</v>
      </c>
      <c r="D394" s="24">
        <v>42921</v>
      </c>
      <c r="E394" s="11" t="s">
        <v>54</v>
      </c>
      <c r="F394" s="25" t="s">
        <v>719</v>
      </c>
      <c r="G394" s="56">
        <v>3600000</v>
      </c>
      <c r="H394" s="17">
        <f>G394*10%</f>
        <v>360000</v>
      </c>
      <c r="I394" s="56">
        <v>3600000</v>
      </c>
      <c r="J394" s="16">
        <f>G394+H394-I394</f>
        <v>360000</v>
      </c>
      <c r="K394" s="16">
        <f>G394*2%</f>
        <v>72000</v>
      </c>
      <c r="L394" s="16">
        <v>335000</v>
      </c>
      <c r="M394" s="16">
        <f>I394-K394-L394</f>
        <v>3193000</v>
      </c>
      <c r="N394" s="11" t="str">
        <f>IF(J394&gt;0,"UNCLEARED",IF(J394=0,"CLEARED"))</f>
        <v>UNCLEARED</v>
      </c>
      <c r="O394" s="19" t="s">
        <v>712</v>
      </c>
    </row>
    <row r="395" spans="1:15" ht="14.4">
      <c r="A395" s="11">
        <v>394</v>
      </c>
      <c r="B395" s="11">
        <v>170385</v>
      </c>
      <c r="C395" s="21" t="s">
        <v>718</v>
      </c>
      <c r="D395" s="24">
        <v>42927</v>
      </c>
      <c r="E395" s="11" t="s">
        <v>54</v>
      </c>
      <c r="F395" s="25" t="s">
        <v>720</v>
      </c>
      <c r="G395" s="51">
        <v>4500000</v>
      </c>
      <c r="H395" s="17">
        <f>G395*10%</f>
        <v>450000</v>
      </c>
      <c r="I395" s="51">
        <v>4500000</v>
      </c>
      <c r="J395" s="16">
        <f>G395+H395-I395</f>
        <v>450000</v>
      </c>
      <c r="K395" s="16">
        <v>90000</v>
      </c>
      <c r="L395" s="16">
        <v>450000</v>
      </c>
      <c r="M395" s="16">
        <f>I395-K395-L395</f>
        <v>3960000</v>
      </c>
      <c r="N395" s="11" t="str">
        <f>IF(J395&gt;0,"UNCLEARED",IF(J395=0,"CLEARED"))</f>
        <v>UNCLEARED</v>
      </c>
      <c r="O395" s="19" t="s">
        <v>712</v>
      </c>
    </row>
    <row r="396" spans="1:15" ht="14.4">
      <c r="A396" s="11">
        <v>395</v>
      </c>
      <c r="B396" s="11">
        <v>170385</v>
      </c>
      <c r="C396" s="21" t="s">
        <v>721</v>
      </c>
      <c r="D396" s="24">
        <v>42927</v>
      </c>
      <c r="E396" s="11" t="s">
        <v>51</v>
      </c>
      <c r="F396" s="25" t="s">
        <v>722</v>
      </c>
      <c r="G396" s="65">
        <v>4500000</v>
      </c>
      <c r="H396" s="17">
        <f>G396*10%</f>
        <v>450000</v>
      </c>
      <c r="I396" s="51">
        <v>4500000</v>
      </c>
      <c r="J396" s="16">
        <f>G396+H396-I396</f>
        <v>450000</v>
      </c>
      <c r="K396" s="16"/>
      <c r="L396" s="16">
        <v>397000</v>
      </c>
      <c r="M396" s="16">
        <f>I396-K396-L396</f>
        <v>4103000</v>
      </c>
      <c r="N396" s="11" t="str">
        <f>IF(J396&gt;0,"UNCLEARED",IF(J396=0,"CLEARED"))</f>
        <v>UNCLEARED</v>
      </c>
      <c r="O396" s="19" t="s">
        <v>712</v>
      </c>
    </row>
    <row r="397" spans="1:15" ht="14.4">
      <c r="A397" s="11">
        <v>396</v>
      </c>
      <c r="B397" s="11">
        <v>170385</v>
      </c>
      <c r="C397" s="21" t="s">
        <v>721</v>
      </c>
      <c r="D397" s="24">
        <v>42933</v>
      </c>
      <c r="E397" s="11" t="s">
        <v>51</v>
      </c>
      <c r="F397" s="25" t="s">
        <v>723</v>
      </c>
      <c r="G397" s="51">
        <v>750000</v>
      </c>
      <c r="H397" s="17">
        <f>G397*10%</f>
        <v>75000</v>
      </c>
      <c r="I397" s="51">
        <v>750000</v>
      </c>
      <c r="J397" s="16">
        <f>G397+H397-I397</f>
        <v>75000</v>
      </c>
      <c r="K397" s="16"/>
      <c r="L397" s="16"/>
      <c r="M397" s="16">
        <f>I397-K397-L397</f>
        <v>750000</v>
      </c>
      <c r="N397" s="11" t="str">
        <f>IF(J397&gt;0,"UNCLEARED",IF(J397=0,"CLEARED"))</f>
        <v>UNCLEARED</v>
      </c>
      <c r="O397" s="19" t="s">
        <v>712</v>
      </c>
    </row>
    <row r="398" spans="1:15" ht="14.4">
      <c r="A398" s="11">
        <v>397</v>
      </c>
      <c r="B398" s="11">
        <v>170385</v>
      </c>
      <c r="C398" s="21" t="s">
        <v>724</v>
      </c>
      <c r="D398" s="24">
        <v>43091</v>
      </c>
      <c r="E398" s="11" t="s">
        <v>725</v>
      </c>
      <c r="F398" s="25" t="s">
        <v>726</v>
      </c>
      <c r="G398" s="17">
        <v>47000000</v>
      </c>
      <c r="H398" s="17"/>
      <c r="I398" s="35">
        <v>47000000</v>
      </c>
      <c r="J398" s="17">
        <f>G398+H398-I398-K398</f>
        <v>0</v>
      </c>
      <c r="K398" s="16"/>
      <c r="L398" s="16">
        <v>44000000</v>
      </c>
      <c r="M398" s="16">
        <f>I398-K398-L398</f>
        <v>3000000</v>
      </c>
      <c r="N398" s="11" t="str">
        <f>IF(J398&gt;0,"UNCLEARED",IF(J398=0,"CLEARED"))</f>
        <v>CLEARED</v>
      </c>
      <c r="O398" s="19"/>
    </row>
    <row r="399" spans="1:15" ht="14.4">
      <c r="A399" s="11">
        <v>398</v>
      </c>
      <c r="B399" s="11">
        <v>170385</v>
      </c>
      <c r="C399" s="21" t="s">
        <v>724</v>
      </c>
      <c r="D399" s="24">
        <v>43091</v>
      </c>
      <c r="E399" s="11" t="s">
        <v>725</v>
      </c>
      <c r="F399" s="25" t="s">
        <v>727</v>
      </c>
      <c r="G399" s="17">
        <v>1500000</v>
      </c>
      <c r="H399" s="17"/>
      <c r="I399" s="35">
        <v>1500000</v>
      </c>
      <c r="J399" s="17">
        <f>G399+H399-I399-K399</f>
        <v>0</v>
      </c>
      <c r="K399" s="16"/>
      <c r="L399" s="16">
        <v>1300000</v>
      </c>
      <c r="M399" s="16">
        <f>I399-K399-L399</f>
        <v>200000</v>
      </c>
      <c r="N399" s="11" t="str">
        <f>IF(J399&gt;0,"UNCLEARED",IF(J399=0,"CLEARED"))</f>
        <v>CLEARED</v>
      </c>
      <c r="O399" s="19"/>
    </row>
    <row r="400" spans="1:15" ht="14.4">
      <c r="A400" s="11">
        <v>399</v>
      </c>
      <c r="B400" s="11">
        <v>170385</v>
      </c>
      <c r="C400" s="21" t="s">
        <v>724</v>
      </c>
      <c r="D400" s="24">
        <v>42921</v>
      </c>
      <c r="E400" s="11" t="s">
        <v>51</v>
      </c>
      <c r="F400" s="25" t="s">
        <v>728</v>
      </c>
      <c r="G400" s="56">
        <v>4800000</v>
      </c>
      <c r="H400" s="17">
        <f>G400*10%</f>
        <v>480000</v>
      </c>
      <c r="I400" s="56">
        <v>5280000</v>
      </c>
      <c r="J400" s="16">
        <f>G400+H400-I400</f>
        <v>0</v>
      </c>
      <c r="K400" s="16"/>
      <c r="L400" s="16">
        <v>4100000</v>
      </c>
      <c r="M400" s="16">
        <f>I400-K400-L400</f>
        <v>1180000</v>
      </c>
      <c r="N400" s="11" t="str">
        <f>IF(J400&gt;0,"UNCLEARED",IF(J400=0,"CLEARED"))</f>
        <v>CLEARED</v>
      </c>
      <c r="O400" s="19"/>
    </row>
    <row r="401" spans="1:15" ht="14.4">
      <c r="A401" s="11">
        <v>400</v>
      </c>
      <c r="B401" s="11">
        <v>170385</v>
      </c>
      <c r="C401" s="21" t="s">
        <v>729</v>
      </c>
      <c r="D401" s="24">
        <v>42863</v>
      </c>
      <c r="E401" s="11" t="s">
        <v>46</v>
      </c>
      <c r="F401" s="25" t="s">
        <v>730</v>
      </c>
      <c r="G401" s="67">
        <v>1350000</v>
      </c>
      <c r="H401" s="17">
        <v>135000</v>
      </c>
      <c r="I401" s="56">
        <v>1485000</v>
      </c>
      <c r="J401" s="16">
        <f>G401+H401-I401</f>
        <v>0</v>
      </c>
      <c r="K401" s="16"/>
      <c r="L401" s="16"/>
      <c r="M401" s="16">
        <f>I401-K401-L401</f>
        <v>1485000</v>
      </c>
      <c r="N401" s="11" t="str">
        <f>IF(J401&gt;0,"UNCLEARED",IF(J401=0,"CLEARED"))</f>
        <v>CLEARED</v>
      </c>
      <c r="O401" s="19"/>
    </row>
    <row r="402" spans="1:15" ht="14.4">
      <c r="A402" s="11">
        <v>401</v>
      </c>
      <c r="B402" s="11">
        <v>170385</v>
      </c>
      <c r="C402" s="21" t="s">
        <v>731</v>
      </c>
      <c r="D402" s="24">
        <v>42900</v>
      </c>
      <c r="E402" s="11" t="s">
        <v>51</v>
      </c>
      <c r="F402" s="25" t="s">
        <v>732</v>
      </c>
      <c r="G402" s="51">
        <v>3600000</v>
      </c>
      <c r="H402" s="17">
        <f>G402*10%</f>
        <v>360000</v>
      </c>
      <c r="I402" s="51">
        <v>3960000</v>
      </c>
      <c r="J402" s="16">
        <f>G402+H402-I402</f>
        <v>0</v>
      </c>
      <c r="K402" s="16"/>
      <c r="L402" s="16">
        <v>105000</v>
      </c>
      <c r="M402" s="70">
        <f>I402-K402-L402</f>
        <v>3855000</v>
      </c>
      <c r="N402" s="11" t="str">
        <f>IF(J402&gt;0,"UNCLEARED",IF(J402=0,"CLEARED"))</f>
        <v>CLEARED</v>
      </c>
      <c r="O402" s="19"/>
    </row>
    <row r="403" spans="1:15" ht="14.4">
      <c r="A403" s="11">
        <v>402</v>
      </c>
      <c r="B403" s="11">
        <v>170385</v>
      </c>
      <c r="C403" s="21" t="s">
        <v>733</v>
      </c>
      <c r="D403" s="24">
        <v>42983</v>
      </c>
      <c r="E403" s="11" t="s">
        <v>54</v>
      </c>
      <c r="F403" s="25" t="s">
        <v>734</v>
      </c>
      <c r="G403" s="17">
        <v>4500000</v>
      </c>
      <c r="H403" s="17">
        <f>G403*10%</f>
        <v>450000</v>
      </c>
      <c r="I403" s="35">
        <v>450000</v>
      </c>
      <c r="J403" s="16">
        <f>G403+H403-I403</f>
        <v>4500000</v>
      </c>
      <c r="K403" s="16"/>
      <c r="L403" s="16">
        <v>473000</v>
      </c>
      <c r="M403" s="16">
        <f>I403-K403-L403</f>
        <v>-23000</v>
      </c>
      <c r="N403" s="11" t="str">
        <f>IF(J403&gt;0,"UNCLEARED",IF(J403=0,"CLEARED"))</f>
        <v>UNCLEARED</v>
      </c>
      <c r="O403" s="19"/>
    </row>
    <row r="404" spans="1:15" ht="14.4">
      <c r="A404" s="11">
        <v>403</v>
      </c>
      <c r="B404" s="11">
        <v>170385</v>
      </c>
      <c r="C404" s="21" t="s">
        <v>733</v>
      </c>
      <c r="D404" s="24">
        <v>42989</v>
      </c>
      <c r="E404" s="11" t="s">
        <v>54</v>
      </c>
      <c r="F404" s="25" t="s">
        <v>735</v>
      </c>
      <c r="G404" s="17">
        <v>4500000</v>
      </c>
      <c r="H404" s="17">
        <f>G404*10%</f>
        <v>450000</v>
      </c>
      <c r="I404" s="35">
        <v>4950000</v>
      </c>
      <c r="J404" s="16">
        <f>G404+H404-I404</f>
        <v>0</v>
      </c>
      <c r="K404" s="16"/>
      <c r="L404" s="16">
        <v>450000</v>
      </c>
      <c r="M404" s="16">
        <f>I404-K404-L404</f>
        <v>4500000</v>
      </c>
      <c r="N404" s="11" t="str">
        <f>IF(J404&gt;0,"UNCLEARED",IF(J404=0,"CLEARED"))</f>
        <v>CLEARED</v>
      </c>
      <c r="O404" s="19"/>
    </row>
    <row r="405" spans="1:15" ht="14.4">
      <c r="A405" s="11">
        <v>404</v>
      </c>
      <c r="B405" s="11">
        <v>170385</v>
      </c>
      <c r="C405" s="21" t="s">
        <v>733</v>
      </c>
      <c r="D405" s="24">
        <v>42989</v>
      </c>
      <c r="E405" s="11" t="s">
        <v>54</v>
      </c>
      <c r="F405" s="25" t="s">
        <v>736</v>
      </c>
      <c r="G405" s="17">
        <v>4500000</v>
      </c>
      <c r="H405" s="17">
        <f>G405*10%</f>
        <v>450000</v>
      </c>
      <c r="I405" s="35">
        <v>4950000</v>
      </c>
      <c r="J405" s="16">
        <f>G405+H405-I405</f>
        <v>0</v>
      </c>
      <c r="K405" s="16"/>
      <c r="L405" s="16">
        <v>450000</v>
      </c>
      <c r="M405" s="16">
        <f>I405-K405-L405</f>
        <v>4500000</v>
      </c>
      <c r="N405" s="11" t="str">
        <f>IF(J405&gt;0,"UNCLEARED",IF(J405=0,"CLEARED"))</f>
        <v>CLEARED</v>
      </c>
      <c r="O405" s="19"/>
    </row>
    <row r="406" spans="1:15" ht="14.4">
      <c r="A406" s="11">
        <v>405</v>
      </c>
      <c r="B406" s="11">
        <v>170385</v>
      </c>
      <c r="C406" s="21" t="s">
        <v>733</v>
      </c>
      <c r="D406" s="24">
        <v>42996</v>
      </c>
      <c r="E406" s="11" t="s">
        <v>46</v>
      </c>
      <c r="F406" s="25" t="s">
        <v>737</v>
      </c>
      <c r="G406" s="17">
        <v>1950000</v>
      </c>
      <c r="H406" s="17">
        <v>195000</v>
      </c>
      <c r="I406" s="35">
        <v>2145000</v>
      </c>
      <c r="J406" s="16">
        <f>G406+H406-I406</f>
        <v>0</v>
      </c>
      <c r="K406" s="16"/>
      <c r="L406" s="16">
        <v>0</v>
      </c>
      <c r="M406" s="16">
        <f>I406-K406-L406</f>
        <v>2145000</v>
      </c>
      <c r="N406" s="11" t="str">
        <f>IF(J406&gt;0,"UNCLEARED",IF(J406=0,"CLEARED"))</f>
        <v>CLEARED</v>
      </c>
      <c r="O406" s="19"/>
    </row>
    <row r="407" spans="1:15" ht="14.4">
      <c r="A407" s="11">
        <v>406</v>
      </c>
      <c r="B407" s="11">
        <v>170385</v>
      </c>
      <c r="C407" s="21" t="s">
        <v>738</v>
      </c>
      <c r="D407" s="24">
        <v>42887</v>
      </c>
      <c r="E407" s="11" t="s">
        <v>51</v>
      </c>
      <c r="F407" s="25" t="s">
        <v>739</v>
      </c>
      <c r="G407" s="56">
        <v>5400000</v>
      </c>
      <c r="H407" s="17">
        <f>G407*10%</f>
        <v>540000</v>
      </c>
      <c r="I407" s="56">
        <v>5940000</v>
      </c>
      <c r="J407" s="16">
        <f>G407+H407-I407</f>
        <v>0</v>
      </c>
      <c r="K407" s="16"/>
      <c r="L407" s="16">
        <v>190000</v>
      </c>
      <c r="M407" s="16">
        <f>I407-K407-L407</f>
        <v>5750000</v>
      </c>
      <c r="N407" s="11" t="str">
        <f>IF(J407&gt;0,"UNCLEARED",IF(J407=0,"CLEARED"))</f>
        <v>CLEARED</v>
      </c>
      <c r="O407" s="19" t="s">
        <v>712</v>
      </c>
    </row>
    <row r="408" spans="1:15" ht="14.4">
      <c r="A408" s="11">
        <v>407</v>
      </c>
      <c r="B408" s="11">
        <v>170385</v>
      </c>
      <c r="C408" s="21" t="s">
        <v>740</v>
      </c>
      <c r="D408" s="24">
        <v>42956</v>
      </c>
      <c r="E408" s="11" t="s">
        <v>46</v>
      </c>
      <c r="F408" s="25" t="s">
        <v>741</v>
      </c>
      <c r="G408" s="51">
        <v>1500000</v>
      </c>
      <c r="H408" s="17">
        <f>G408*10%</f>
        <v>150000</v>
      </c>
      <c r="I408" s="17">
        <v>1500000</v>
      </c>
      <c r="J408" s="16">
        <f>G408+H408-I408</f>
        <v>150000</v>
      </c>
      <c r="K408" s="16">
        <v>30000</v>
      </c>
      <c r="L408" s="16">
        <v>100000</v>
      </c>
      <c r="M408" s="16">
        <f>I408-K408-L408</f>
        <v>1370000</v>
      </c>
      <c r="N408" s="11" t="str">
        <f>IF(J408&gt;0,"UNCLEARED",IF(J408=0,"CLEARED"))</f>
        <v>UNCLEARED</v>
      </c>
      <c r="O408" s="19"/>
    </row>
    <row r="409" spans="1:15" ht="14.4">
      <c r="A409" s="11">
        <v>408</v>
      </c>
      <c r="B409" s="11">
        <v>170385</v>
      </c>
      <c r="C409" s="21" t="s">
        <v>740</v>
      </c>
      <c r="D409" s="24">
        <v>42958</v>
      </c>
      <c r="E409" s="11" t="s">
        <v>46</v>
      </c>
      <c r="F409" s="25" t="s">
        <v>742</v>
      </c>
      <c r="G409" s="51">
        <v>150000</v>
      </c>
      <c r="H409" s="17"/>
      <c r="I409" s="17">
        <v>0</v>
      </c>
      <c r="J409" s="16">
        <f>G409+H409-I409</f>
        <v>150000</v>
      </c>
      <c r="K409" s="16"/>
      <c r="L409" s="16"/>
      <c r="M409" s="16">
        <f>I409-K409-L409</f>
        <v>0</v>
      </c>
      <c r="N409" s="11" t="str">
        <f>IF(J409&gt;0,"UNCLEARED",IF(J409=0,"CLEARED"))</f>
        <v>UNCLEARED</v>
      </c>
      <c r="O409" s="19"/>
    </row>
    <row r="410" spans="1:15" ht="14.4">
      <c r="A410" s="11">
        <v>409</v>
      </c>
      <c r="B410" s="11">
        <v>170385</v>
      </c>
      <c r="C410" s="21" t="s">
        <v>740</v>
      </c>
      <c r="D410" s="24">
        <v>42968</v>
      </c>
      <c r="E410" s="11" t="s">
        <v>46</v>
      </c>
      <c r="F410" s="25" t="s">
        <v>743</v>
      </c>
      <c r="G410" s="51">
        <v>300000</v>
      </c>
      <c r="H410" s="17"/>
      <c r="I410" s="17">
        <v>300000</v>
      </c>
      <c r="J410" s="16">
        <f>G410+H410-I410</f>
        <v>0</v>
      </c>
      <c r="K410" s="16"/>
      <c r="L410" s="16"/>
      <c r="M410" s="16">
        <f>I410-K410-L410</f>
        <v>300000</v>
      </c>
      <c r="N410" s="11" t="str">
        <f>IF(J410&gt;0,"UNCLEARED",IF(J410=0,"CLEARED"))</f>
        <v>CLEARED</v>
      </c>
      <c r="O410" s="19"/>
    </row>
    <row r="411" spans="1:15" ht="14.4">
      <c r="A411" s="11">
        <v>410</v>
      </c>
      <c r="B411" s="11">
        <v>170385</v>
      </c>
      <c r="C411" s="71" t="s">
        <v>744</v>
      </c>
      <c r="D411" s="24">
        <v>42948</v>
      </c>
      <c r="E411" s="11" t="s">
        <v>54</v>
      </c>
      <c r="F411" s="25" t="s">
        <v>745</v>
      </c>
      <c r="G411" s="65">
        <v>4500000</v>
      </c>
      <c r="H411" s="17">
        <f>G411*10%</f>
        <v>450000</v>
      </c>
      <c r="I411" s="56">
        <v>4500000</v>
      </c>
      <c r="J411" s="16">
        <f>G411+H411-I411</f>
        <v>450000</v>
      </c>
      <c r="K411" s="16">
        <v>90000</v>
      </c>
      <c r="L411" s="16">
        <v>654000</v>
      </c>
      <c r="M411" s="16">
        <f>I411-K411-L411</f>
        <v>3756000</v>
      </c>
      <c r="N411" s="11" t="str">
        <f>IF(J411&gt;0,"UNCLEARED",IF(J411=0,"CLEARED"))</f>
        <v>UNCLEARED</v>
      </c>
      <c r="O411" s="19"/>
    </row>
    <row r="412" spans="1:15" ht="14.4">
      <c r="A412" s="11">
        <v>411</v>
      </c>
      <c r="B412" s="11">
        <v>170385</v>
      </c>
      <c r="C412" s="71" t="s">
        <v>744</v>
      </c>
      <c r="D412" s="24">
        <v>42958</v>
      </c>
      <c r="E412" s="11" t="s">
        <v>54</v>
      </c>
      <c r="F412" s="25" t="s">
        <v>746</v>
      </c>
      <c r="G412" s="65">
        <v>4500000</v>
      </c>
      <c r="H412" s="17">
        <f>G412*10%</f>
        <v>450000</v>
      </c>
      <c r="I412" s="56">
        <v>4500000</v>
      </c>
      <c r="J412" s="16">
        <f>G412+H412-I412</f>
        <v>450000</v>
      </c>
      <c r="K412" s="16">
        <v>90000</v>
      </c>
      <c r="L412" s="16">
        <v>545000</v>
      </c>
      <c r="M412" s="16">
        <f>I412-K412-L412</f>
        <v>3865000</v>
      </c>
      <c r="N412" s="11" t="str">
        <f>IF(J412&gt;0,"UNCLEARED",IF(J412=0,"CLEARED"))</f>
        <v>UNCLEARED</v>
      </c>
      <c r="O412" s="19"/>
    </row>
    <row r="413" spans="1:15" ht="14.4">
      <c r="A413" s="11">
        <v>412</v>
      </c>
      <c r="B413" s="11">
        <v>170385</v>
      </c>
      <c r="C413" s="71" t="s">
        <v>744</v>
      </c>
      <c r="D413" s="24">
        <v>42961</v>
      </c>
      <c r="E413" s="11" t="s">
        <v>54</v>
      </c>
      <c r="F413" s="25" t="s">
        <v>747</v>
      </c>
      <c r="G413" s="65">
        <v>4500000</v>
      </c>
      <c r="H413" s="17">
        <f>G413*10%</f>
        <v>450000</v>
      </c>
      <c r="I413" s="56">
        <v>4500000</v>
      </c>
      <c r="J413" s="16">
        <f>G413+H413-I413</f>
        <v>450000</v>
      </c>
      <c r="K413" s="16">
        <v>90000</v>
      </c>
      <c r="L413" s="16">
        <v>545000</v>
      </c>
      <c r="M413" s="16">
        <f>I413-K413-L413</f>
        <v>3865000</v>
      </c>
      <c r="N413" s="11" t="str">
        <f>IF(J413&gt;0,"UNCLEARED",IF(J413=0,"CLEARED"))</f>
        <v>UNCLEARED</v>
      </c>
      <c r="O413" s="19"/>
    </row>
    <row r="414" spans="1:15" ht="14.4">
      <c r="A414" s="11">
        <v>413</v>
      </c>
      <c r="B414" s="11">
        <v>170385</v>
      </c>
      <c r="C414" s="21" t="s">
        <v>748</v>
      </c>
      <c r="D414" s="24">
        <v>43010</v>
      </c>
      <c r="E414" s="11" t="s">
        <v>749</v>
      </c>
      <c r="F414" s="25" t="s">
        <v>750</v>
      </c>
      <c r="G414" s="51">
        <v>4500000</v>
      </c>
      <c r="H414" s="17">
        <v>450000</v>
      </c>
      <c r="I414" s="17">
        <v>4500000</v>
      </c>
      <c r="J414" s="16">
        <f>G414+H414-I414</f>
        <v>450000</v>
      </c>
      <c r="K414" s="16">
        <v>90000</v>
      </c>
      <c r="L414" s="16">
        <v>255000</v>
      </c>
      <c r="M414" s="16">
        <f>I414-K414-L414</f>
        <v>4155000</v>
      </c>
      <c r="N414" s="11" t="str">
        <f>IF(J414&gt;0,"UNCLEARED",IF(J414=0,"CLEARED"))</f>
        <v>UNCLEARED</v>
      </c>
      <c r="O414" s="19"/>
    </row>
    <row r="415" spans="1:15" ht="14.4">
      <c r="A415" s="11">
        <v>414</v>
      </c>
      <c r="B415" s="11">
        <v>170385</v>
      </c>
      <c r="C415" s="21" t="s">
        <v>748</v>
      </c>
      <c r="D415" s="24">
        <v>43018</v>
      </c>
      <c r="E415" s="11" t="s">
        <v>751</v>
      </c>
      <c r="F415" s="25" t="s">
        <v>752</v>
      </c>
      <c r="G415" s="17">
        <v>4500000</v>
      </c>
      <c r="H415" s="17">
        <v>450000</v>
      </c>
      <c r="I415" s="35">
        <v>4500000</v>
      </c>
      <c r="J415" s="16">
        <f>G415+H415-I415</f>
        <v>450000</v>
      </c>
      <c r="K415" s="16">
        <v>90000</v>
      </c>
      <c r="L415" s="16">
        <v>455000</v>
      </c>
      <c r="M415" s="16">
        <f>I415-K415-L415</f>
        <v>3955000</v>
      </c>
      <c r="N415" s="11" t="str">
        <f>IF(J415&gt;0,"UNCLEARED",IF(J415=0,"CLEARED"))</f>
        <v>UNCLEARED</v>
      </c>
      <c r="O415" s="19"/>
    </row>
    <row r="416" spans="1:15" ht="14.4">
      <c r="A416" s="11">
        <v>415</v>
      </c>
      <c r="B416" s="11">
        <v>170385</v>
      </c>
      <c r="C416" s="21" t="s">
        <v>748</v>
      </c>
      <c r="D416" s="24">
        <v>43019</v>
      </c>
      <c r="E416" s="11" t="s">
        <v>753</v>
      </c>
      <c r="F416" s="25" t="s">
        <v>754</v>
      </c>
      <c r="G416" s="17">
        <v>4500000</v>
      </c>
      <c r="H416" s="17">
        <v>450000</v>
      </c>
      <c r="I416" s="35">
        <v>4500000</v>
      </c>
      <c r="J416" s="16">
        <f>G416+H416-I416</f>
        <v>450000</v>
      </c>
      <c r="K416" s="16">
        <v>90000</v>
      </c>
      <c r="L416" s="16">
        <v>455000</v>
      </c>
      <c r="M416" s="16">
        <f>I416-K416-L416</f>
        <v>3955000</v>
      </c>
      <c r="N416" s="11" t="str">
        <f>IF(J416&gt;0,"UNCLEARED",IF(J416=0,"CLEARED"))</f>
        <v>UNCLEARED</v>
      </c>
      <c r="O416" s="19"/>
    </row>
    <row r="417" spans="1:15" ht="14.4">
      <c r="A417" s="11">
        <v>416</v>
      </c>
      <c r="B417" s="11">
        <v>170385</v>
      </c>
      <c r="C417" s="21" t="s">
        <v>748</v>
      </c>
      <c r="D417" s="24">
        <v>43021</v>
      </c>
      <c r="E417" s="11" t="s">
        <v>755</v>
      </c>
      <c r="F417" s="25" t="s">
        <v>145</v>
      </c>
      <c r="G417" s="17">
        <v>8400000</v>
      </c>
      <c r="H417" s="17">
        <v>840000</v>
      </c>
      <c r="I417" s="35">
        <v>8400000</v>
      </c>
      <c r="J417" s="16">
        <f>G417+H417-I417</f>
        <v>840000</v>
      </c>
      <c r="K417" s="16">
        <v>168000</v>
      </c>
      <c r="L417" s="16">
        <v>20000</v>
      </c>
      <c r="M417" s="16">
        <f>I417-K417-L417</f>
        <v>8212000</v>
      </c>
      <c r="N417" s="11" t="str">
        <f>IF(J417&gt;0,"UNCLEARED",IF(J417=0,"CLEARED"))</f>
        <v>UNCLEARED</v>
      </c>
      <c r="O417" s="19"/>
    </row>
    <row r="418" spans="1:15" ht="14.4">
      <c r="A418" s="11">
        <v>417</v>
      </c>
      <c r="B418" s="11">
        <v>170385</v>
      </c>
      <c r="C418" s="21" t="s">
        <v>748</v>
      </c>
      <c r="D418" s="24">
        <v>43040</v>
      </c>
      <c r="E418" s="11" t="s">
        <v>756</v>
      </c>
      <c r="F418" s="25" t="s">
        <v>750</v>
      </c>
      <c r="G418" s="17">
        <v>4500000</v>
      </c>
      <c r="H418" s="17">
        <v>450000</v>
      </c>
      <c r="I418" s="35"/>
      <c r="J418" s="16">
        <f>G418+H418-I418</f>
        <v>4950000</v>
      </c>
      <c r="K418" s="16">
        <v>90000</v>
      </c>
      <c r="L418" s="16">
        <v>464000</v>
      </c>
      <c r="M418" s="16">
        <f>I418-K418-L418</f>
        <v>-554000</v>
      </c>
      <c r="N418" s="11" t="str">
        <f>IF(J418&gt;0,"UNCLEARED",IF(J418=0,"CLEARED"))</f>
        <v>UNCLEARED</v>
      </c>
      <c r="O418" s="19"/>
    </row>
    <row r="419" spans="1:15" ht="14.4">
      <c r="A419" s="11">
        <v>418</v>
      </c>
      <c r="B419" s="11">
        <v>170385</v>
      </c>
      <c r="C419" s="21" t="s">
        <v>748</v>
      </c>
      <c r="D419" s="24">
        <v>43040</v>
      </c>
      <c r="E419" s="11" t="s">
        <v>757</v>
      </c>
      <c r="F419" s="25" t="s">
        <v>443</v>
      </c>
      <c r="G419" s="17">
        <v>1800000</v>
      </c>
      <c r="H419" s="17">
        <v>180000</v>
      </c>
      <c r="I419" s="35">
        <v>1800000</v>
      </c>
      <c r="J419" s="16">
        <f>G419+H419-I419</f>
        <v>180000</v>
      </c>
      <c r="K419" s="16">
        <v>36000</v>
      </c>
      <c r="L419" s="16"/>
      <c r="M419" s="16">
        <f>I419-K419-L419</f>
        <v>1764000</v>
      </c>
      <c r="N419" s="11" t="str">
        <f>IF(J419&gt;0,"UNCLEARED",IF(J419=0,"CLEARED"))</f>
        <v>UNCLEARED</v>
      </c>
      <c r="O419" s="19"/>
    </row>
    <row r="420" spans="1:15" ht="14.4">
      <c r="A420" s="11">
        <v>419</v>
      </c>
      <c r="B420" s="11">
        <v>170385</v>
      </c>
      <c r="C420" s="21" t="s">
        <v>748</v>
      </c>
      <c r="D420" s="24">
        <v>43082</v>
      </c>
      <c r="E420" s="11" t="s">
        <v>758</v>
      </c>
      <c r="F420" s="21" t="s">
        <v>759</v>
      </c>
      <c r="G420" s="18">
        <v>4500000</v>
      </c>
      <c r="H420" s="17">
        <f>G420*10%</f>
        <v>450000</v>
      </c>
      <c r="I420" s="31">
        <v>4500000</v>
      </c>
      <c r="J420" s="18">
        <f>G420+H420-I420</f>
        <v>450000</v>
      </c>
      <c r="K420" s="18">
        <v>90000</v>
      </c>
      <c r="L420" s="18">
        <v>450000</v>
      </c>
      <c r="M420" s="16">
        <f>I420-K420-L420</f>
        <v>3960000</v>
      </c>
      <c r="N420" s="11" t="str">
        <f>IF(J420&gt;0,"UNCLEARED",IF(J420=0,"CLEARED"))</f>
        <v>UNCLEARED</v>
      </c>
      <c r="O420" s="11"/>
    </row>
    <row r="421" spans="1:15" ht="14.4">
      <c r="A421" s="11">
        <v>420</v>
      </c>
      <c r="B421" s="11">
        <v>170385</v>
      </c>
      <c r="C421" s="21" t="s">
        <v>748</v>
      </c>
      <c r="D421" s="24">
        <v>43082</v>
      </c>
      <c r="E421" s="11" t="s">
        <v>760</v>
      </c>
      <c r="F421" s="21" t="s">
        <v>752</v>
      </c>
      <c r="G421" s="18">
        <v>4500000</v>
      </c>
      <c r="H421" s="17">
        <f>G421*10%</f>
        <v>450000</v>
      </c>
      <c r="I421" s="31">
        <v>4500000</v>
      </c>
      <c r="J421" s="18">
        <f>G421+H421-I421</f>
        <v>450000</v>
      </c>
      <c r="K421" s="18">
        <v>90000</v>
      </c>
      <c r="L421" s="18">
        <v>500000</v>
      </c>
      <c r="M421" s="16">
        <f>I421-K421-L421</f>
        <v>3910000</v>
      </c>
      <c r="N421" s="11" t="str">
        <f>IF(J421&gt;0,"UNCLEARED",IF(J421=0,"CLEARED"))</f>
        <v>UNCLEARED</v>
      </c>
      <c r="O421" s="11"/>
    </row>
    <row r="422" spans="1:15" ht="14.4">
      <c r="A422" s="11">
        <v>421</v>
      </c>
      <c r="B422" s="11">
        <v>170387</v>
      </c>
      <c r="C422" s="21" t="s">
        <v>761</v>
      </c>
      <c r="D422" s="24">
        <v>42922</v>
      </c>
      <c r="E422" s="11" t="s">
        <v>51</v>
      </c>
      <c r="F422" s="25" t="s">
        <v>762</v>
      </c>
      <c r="G422" s="51">
        <v>1500000</v>
      </c>
      <c r="H422" s="17"/>
      <c r="I422" s="51">
        <v>1500000</v>
      </c>
      <c r="J422" s="16">
        <f>G422+H422-I422</f>
        <v>0</v>
      </c>
      <c r="K422" s="16"/>
      <c r="L422" s="16"/>
      <c r="M422" s="16">
        <f>I422-K422-L422</f>
        <v>1500000</v>
      </c>
      <c r="N422" s="11" t="str">
        <f>IF(J422&gt;0,"UNCLEARED",IF(J422=0,"CLEARED"))</f>
        <v>CLEARED</v>
      </c>
      <c r="O422" s="19"/>
    </row>
    <row r="423" spans="1:15" ht="14.4">
      <c r="A423" s="11">
        <v>422</v>
      </c>
      <c r="B423" s="11">
        <v>170387</v>
      </c>
      <c r="C423" s="21" t="s">
        <v>761</v>
      </c>
      <c r="D423" s="24">
        <v>42936</v>
      </c>
      <c r="E423" s="11" t="s">
        <v>54</v>
      </c>
      <c r="F423" s="25" t="s">
        <v>763</v>
      </c>
      <c r="G423" s="51">
        <v>150000</v>
      </c>
      <c r="H423" s="17"/>
      <c r="I423" s="51">
        <v>150000</v>
      </c>
      <c r="J423" s="16">
        <f>G423+H423-I423</f>
        <v>0</v>
      </c>
      <c r="K423" s="16"/>
      <c r="L423" s="16"/>
      <c r="M423" s="16">
        <f>I423-K423-L423</f>
        <v>150000</v>
      </c>
      <c r="N423" s="11" t="str">
        <f>IF(J423&gt;0,"UNCLEARED",IF(J423=0,"CLEARED"))</f>
        <v>CLEARED</v>
      </c>
      <c r="O423" s="19"/>
    </row>
    <row r="424" spans="1:15" ht="14.4">
      <c r="A424" s="11">
        <v>423</v>
      </c>
      <c r="B424" s="11">
        <v>170387</v>
      </c>
      <c r="C424" s="21" t="s">
        <v>761</v>
      </c>
      <c r="D424" s="24">
        <v>42937</v>
      </c>
      <c r="E424" s="11" t="s">
        <v>46</v>
      </c>
      <c r="F424" s="25" t="s">
        <v>764</v>
      </c>
      <c r="G424" s="65">
        <v>1000000</v>
      </c>
      <c r="H424" s="17"/>
      <c r="I424" s="51">
        <v>1000000</v>
      </c>
      <c r="J424" s="16">
        <f>G424+H424-I424</f>
        <v>0</v>
      </c>
      <c r="K424" s="16"/>
      <c r="L424" s="16">
        <v>100000</v>
      </c>
      <c r="M424" s="16">
        <f>I424-K424-L424</f>
        <v>900000</v>
      </c>
      <c r="N424" s="11" t="str">
        <f>IF(J424&gt;0,"UNCLEARED",IF(J424=0,"CLEARED"))</f>
        <v>CLEARED</v>
      </c>
      <c r="O424" s="19"/>
    </row>
    <row r="425" spans="1:15" ht="14.4">
      <c r="A425" s="11">
        <v>424</v>
      </c>
      <c r="B425" s="11">
        <v>170389</v>
      </c>
      <c r="C425" s="39" t="s">
        <v>765</v>
      </c>
      <c r="D425" s="40">
        <v>42927</v>
      </c>
      <c r="E425" s="41" t="s">
        <v>51</v>
      </c>
      <c r="F425" s="59" t="s">
        <v>766</v>
      </c>
      <c r="G425" s="72">
        <v>89510000</v>
      </c>
      <c r="H425" s="61"/>
      <c r="I425" s="62">
        <v>89510000</v>
      </c>
      <c r="J425" s="63">
        <f>G425+H425-I425</f>
        <v>0</v>
      </c>
      <c r="K425" s="63"/>
      <c r="L425" s="62">
        <v>54599850</v>
      </c>
      <c r="M425" s="63">
        <f>I425-K425-L425</f>
        <v>34910150</v>
      </c>
      <c r="N425" s="46" t="str">
        <f>IF(J425&gt;0,"UNCLEARED",IF(J425=0,"CLEARED"))</f>
        <v>CLEARED</v>
      </c>
      <c r="O425" s="64"/>
    </row>
    <row r="426" spans="1:15" ht="14.4">
      <c r="A426" s="11">
        <v>425</v>
      </c>
      <c r="B426" s="11">
        <v>170390</v>
      </c>
      <c r="C426" s="21" t="s">
        <v>767</v>
      </c>
      <c r="D426" s="24">
        <v>42929</v>
      </c>
      <c r="E426" s="11" t="s">
        <v>51</v>
      </c>
      <c r="F426" s="25" t="s">
        <v>768</v>
      </c>
      <c r="G426" s="65">
        <v>1200000</v>
      </c>
      <c r="H426" s="17"/>
      <c r="I426" s="51">
        <v>1200000</v>
      </c>
      <c r="J426" s="16">
        <f>G426+H426-I426</f>
        <v>0</v>
      </c>
      <c r="K426" s="16"/>
      <c r="L426" s="16"/>
      <c r="M426" s="16">
        <f>I426-K426-L426</f>
        <v>1200000</v>
      </c>
      <c r="N426" s="11" t="str">
        <f>IF(J426&gt;0,"UNCLEARED",IF(J426=0,"CLEARED"))</f>
        <v>CLEARED</v>
      </c>
      <c r="O426" s="19"/>
    </row>
    <row r="427" spans="1:15" ht="14.4">
      <c r="A427" s="11">
        <v>426</v>
      </c>
      <c r="B427" s="11">
        <v>170392</v>
      </c>
      <c r="C427" s="21" t="s">
        <v>769</v>
      </c>
      <c r="D427" s="24">
        <v>42933</v>
      </c>
      <c r="E427" s="11" t="s">
        <v>51</v>
      </c>
      <c r="F427" s="25" t="s">
        <v>770</v>
      </c>
      <c r="G427" s="51">
        <v>5100000</v>
      </c>
      <c r="H427" s="17"/>
      <c r="I427" s="51">
        <v>5100000</v>
      </c>
      <c r="J427" s="16">
        <f>G427+H427-I427</f>
        <v>0</v>
      </c>
      <c r="K427" s="16"/>
      <c r="L427" s="16">
        <v>4600000</v>
      </c>
      <c r="M427" s="16">
        <f>I427-K427-L427</f>
        <v>500000</v>
      </c>
      <c r="N427" s="11" t="str">
        <f>IF(J427&gt;0,"UNCLEARED",IF(J427=0,"CLEARED"))</f>
        <v>CLEARED</v>
      </c>
      <c r="O427" s="19"/>
    </row>
    <row r="428" spans="1:15" ht="14.4">
      <c r="A428" s="11">
        <v>427</v>
      </c>
      <c r="B428" s="11">
        <v>170393</v>
      </c>
      <c r="C428" s="21" t="s">
        <v>771</v>
      </c>
      <c r="D428" s="24">
        <v>42934</v>
      </c>
      <c r="E428" s="11" t="s">
        <v>51</v>
      </c>
      <c r="F428" s="25" t="s">
        <v>772</v>
      </c>
      <c r="G428" s="51">
        <v>1540000</v>
      </c>
      <c r="H428" s="17"/>
      <c r="I428" s="51">
        <v>1540000</v>
      </c>
      <c r="J428" s="16">
        <f>G428+H428-I428</f>
        <v>0</v>
      </c>
      <c r="K428" s="16"/>
      <c r="L428" s="16"/>
      <c r="M428" s="16">
        <f>I428-K428-L428</f>
        <v>1540000</v>
      </c>
      <c r="N428" s="11" t="str">
        <f>IF(J428&gt;0,"UNCLEARED",IF(J428=0,"CLEARED"))</f>
        <v>CLEARED</v>
      </c>
      <c r="O428" s="19"/>
    </row>
    <row r="429" spans="1:15" ht="14.4">
      <c r="A429" s="11">
        <v>428</v>
      </c>
      <c r="B429" s="11">
        <v>170395</v>
      </c>
      <c r="C429" s="21" t="s">
        <v>773</v>
      </c>
      <c r="D429" s="24">
        <v>42940</v>
      </c>
      <c r="E429" s="11" t="s">
        <v>51</v>
      </c>
      <c r="F429" s="25" t="s">
        <v>774</v>
      </c>
      <c r="G429" s="51">
        <v>1364000</v>
      </c>
      <c r="H429" s="17"/>
      <c r="I429" s="51">
        <v>1364000</v>
      </c>
      <c r="J429" s="16">
        <f>G429+H429-I429</f>
        <v>0</v>
      </c>
      <c r="K429" s="16"/>
      <c r="L429" s="16">
        <v>25000</v>
      </c>
      <c r="M429" s="16">
        <f>I429-K429-L429</f>
        <v>1339000</v>
      </c>
      <c r="N429" s="11" t="str">
        <f>IF(J429&gt;0,"UNCLEARED",IF(J429=0,"CLEARED"))</f>
        <v>CLEARED</v>
      </c>
      <c r="O429" s="19"/>
    </row>
    <row r="430" spans="1:15" ht="14.4">
      <c r="A430" s="11">
        <v>429</v>
      </c>
      <c r="B430" s="11">
        <v>170395</v>
      </c>
      <c r="C430" s="21" t="s">
        <v>775</v>
      </c>
      <c r="D430" s="24">
        <v>42930</v>
      </c>
      <c r="E430" s="11" t="s">
        <v>54</v>
      </c>
      <c r="F430" s="25" t="s">
        <v>776</v>
      </c>
      <c r="G430" s="51">
        <v>600000</v>
      </c>
      <c r="H430" s="17"/>
      <c r="I430" s="51">
        <v>600000</v>
      </c>
      <c r="J430" s="16">
        <f>G430+H430-I430</f>
        <v>0</v>
      </c>
      <c r="K430" s="16"/>
      <c r="L430" s="16"/>
      <c r="M430" s="16">
        <f>I430-K430-L430</f>
        <v>600000</v>
      </c>
      <c r="N430" s="11" t="str">
        <f>IF(J430&gt;0,"UNCLEARED",IF(J430=0,"CLEARED"))</f>
        <v>CLEARED</v>
      </c>
      <c r="O430" s="19"/>
    </row>
    <row r="431" spans="1:15" ht="14.4">
      <c r="A431" s="11">
        <v>430</v>
      </c>
      <c r="B431" s="11">
        <v>170395</v>
      </c>
      <c r="C431" s="21" t="s">
        <v>773</v>
      </c>
      <c r="D431" s="24">
        <v>42934</v>
      </c>
      <c r="E431" s="11" t="s">
        <v>46</v>
      </c>
      <c r="F431" s="25" t="s">
        <v>777</v>
      </c>
      <c r="G431" s="67">
        <v>150000</v>
      </c>
      <c r="H431" s="17"/>
      <c r="I431" s="56">
        <v>150000</v>
      </c>
      <c r="J431" s="16">
        <f>G431+H431-I431</f>
        <v>0</v>
      </c>
      <c r="K431" s="16"/>
      <c r="L431" s="16"/>
      <c r="M431" s="16">
        <f>I431-K431-L431</f>
        <v>150000</v>
      </c>
      <c r="N431" s="11" t="str">
        <f>IF(J431&gt;0,"UNCLEARED",IF(J431=0,"CLEARED"))</f>
        <v>CLEARED</v>
      </c>
      <c r="O431" s="19"/>
    </row>
    <row r="432" spans="1:15" ht="14.4">
      <c r="A432" s="11">
        <v>431</v>
      </c>
      <c r="B432" s="11">
        <v>170396</v>
      </c>
      <c r="C432" s="21" t="s">
        <v>778</v>
      </c>
      <c r="D432" s="24">
        <v>42942</v>
      </c>
      <c r="E432" s="11" t="s">
        <v>51</v>
      </c>
      <c r="F432" s="25" t="s">
        <v>779</v>
      </c>
      <c r="G432" s="51">
        <v>900000</v>
      </c>
      <c r="H432" s="17"/>
      <c r="I432" s="51">
        <v>900000</v>
      </c>
      <c r="J432" s="16">
        <f>G432+H432-I432</f>
        <v>0</v>
      </c>
      <c r="K432" s="16"/>
      <c r="L432" s="16"/>
      <c r="M432" s="16">
        <f>I432-K432-L432</f>
        <v>900000</v>
      </c>
      <c r="N432" s="11" t="str">
        <f>IF(J432&gt;0,"UNCLEARED",IF(J432=0,"CLEARED"))</f>
        <v>CLEARED</v>
      </c>
      <c r="O432" s="19"/>
    </row>
    <row r="433" spans="1:15" ht="14.4">
      <c r="A433" s="11">
        <v>432</v>
      </c>
      <c r="B433" s="11">
        <v>170396</v>
      </c>
      <c r="C433" s="21" t="s">
        <v>778</v>
      </c>
      <c r="D433" s="24">
        <v>42942</v>
      </c>
      <c r="E433" s="11" t="s">
        <v>54</v>
      </c>
      <c r="F433" s="25" t="s">
        <v>780</v>
      </c>
      <c r="G433" s="51">
        <v>60000</v>
      </c>
      <c r="H433" s="17"/>
      <c r="I433" s="51">
        <v>60000</v>
      </c>
      <c r="J433" s="16">
        <f>G433+H433-I433</f>
        <v>0</v>
      </c>
      <c r="K433" s="16"/>
      <c r="L433" s="16"/>
      <c r="M433" s="16">
        <f>I433-K433-L433</f>
        <v>60000</v>
      </c>
      <c r="N433" s="11" t="str">
        <f>IF(J433&gt;0,"UNCLEARED",IF(J433=0,"CLEARED"))</f>
        <v>CLEARED</v>
      </c>
      <c r="O433" s="19"/>
    </row>
    <row r="434" spans="1:15" ht="14.4">
      <c r="A434" s="11">
        <v>433</v>
      </c>
      <c r="B434" s="11">
        <v>170396</v>
      </c>
      <c r="C434" s="21" t="s">
        <v>778</v>
      </c>
      <c r="D434" s="24">
        <v>42945</v>
      </c>
      <c r="E434" s="11" t="s">
        <v>54</v>
      </c>
      <c r="F434" s="25" t="s">
        <v>781</v>
      </c>
      <c r="G434" s="51">
        <v>30000</v>
      </c>
      <c r="H434" s="17"/>
      <c r="I434" s="51">
        <v>30000</v>
      </c>
      <c r="J434" s="16">
        <f>G434+H434-I434</f>
        <v>0</v>
      </c>
      <c r="K434" s="16"/>
      <c r="L434" s="16"/>
      <c r="M434" s="16">
        <f>I434-K434-L434</f>
        <v>30000</v>
      </c>
      <c r="N434" s="11" t="str">
        <f>IF(J434&gt;0,"UNCLEARED",IF(J434=0,"CLEARED"))</f>
        <v>CLEARED</v>
      </c>
      <c r="O434" s="19"/>
    </row>
    <row r="435" spans="1:15" ht="14.4">
      <c r="A435" s="11">
        <v>434</v>
      </c>
      <c r="B435" s="11">
        <v>170397</v>
      </c>
      <c r="C435" s="21" t="s">
        <v>782</v>
      </c>
      <c r="D435" s="24">
        <v>42944</v>
      </c>
      <c r="E435" s="11" t="s">
        <v>51</v>
      </c>
      <c r="F435" s="25" t="s">
        <v>783</v>
      </c>
      <c r="G435" s="51">
        <v>3200000</v>
      </c>
      <c r="H435" s="17"/>
      <c r="I435" s="51">
        <v>3200000</v>
      </c>
      <c r="J435" s="16">
        <f>G435+H435-I435</f>
        <v>0</v>
      </c>
      <c r="K435" s="16"/>
      <c r="L435" s="16"/>
      <c r="M435" s="16">
        <f>I435-K435-L435</f>
        <v>3200000</v>
      </c>
      <c r="N435" s="11" t="str">
        <f>IF(J435&gt;0,"UNCLEARED",IF(J435=0,"CLEARED"))</f>
        <v>CLEARED</v>
      </c>
      <c r="O435" s="19"/>
    </row>
    <row r="436" spans="1:15" ht="14.4">
      <c r="A436" s="11">
        <v>435</v>
      </c>
      <c r="B436" s="11">
        <v>170399</v>
      </c>
      <c r="C436" s="21" t="s">
        <v>784</v>
      </c>
      <c r="D436" s="24">
        <v>42947</v>
      </c>
      <c r="E436" s="11" t="s">
        <v>51</v>
      </c>
      <c r="F436" s="25" t="s">
        <v>785</v>
      </c>
      <c r="G436" s="51">
        <v>750000</v>
      </c>
      <c r="H436" s="17"/>
      <c r="I436" s="51">
        <v>750000</v>
      </c>
      <c r="J436" s="16">
        <f>G436+H436-I436</f>
        <v>0</v>
      </c>
      <c r="K436" s="16"/>
      <c r="L436" s="16"/>
      <c r="M436" s="16">
        <f>I436-K436-L436</f>
        <v>750000</v>
      </c>
      <c r="N436" s="11" t="str">
        <f>IF(J436&gt;0,"UNCLEARED",IF(J436=0,"CLEARED"))</f>
        <v>CLEARED</v>
      </c>
      <c r="O436" s="19"/>
    </row>
    <row r="437" spans="1:15" ht="14.4">
      <c r="A437" s="11">
        <v>436</v>
      </c>
      <c r="B437" s="11">
        <v>170401</v>
      </c>
      <c r="C437" s="21" t="s">
        <v>786</v>
      </c>
      <c r="D437" s="24">
        <v>42944</v>
      </c>
      <c r="E437" s="11" t="s">
        <v>51</v>
      </c>
      <c r="F437" s="25" t="s">
        <v>787</v>
      </c>
      <c r="G437" s="51">
        <v>3500000</v>
      </c>
      <c r="H437" s="17"/>
      <c r="I437" s="51">
        <v>3500000</v>
      </c>
      <c r="J437" s="16">
        <f>G437+H437-I437</f>
        <v>0</v>
      </c>
      <c r="K437" s="16"/>
      <c r="L437" s="16"/>
      <c r="M437" s="16">
        <f>I437-K437-L437</f>
        <v>3500000</v>
      </c>
      <c r="N437" s="11" t="str">
        <f>IF(J437&gt;0,"UNCLEARED",IF(J437=0,"CLEARED"))</f>
        <v>CLEARED</v>
      </c>
      <c r="O437" s="19"/>
    </row>
    <row r="438" spans="1:15" ht="14.4">
      <c r="A438" s="11">
        <v>437</v>
      </c>
      <c r="B438" s="11">
        <v>170403</v>
      </c>
      <c r="C438" s="21" t="s">
        <v>788</v>
      </c>
      <c r="D438" s="24">
        <v>42919</v>
      </c>
      <c r="E438" s="11" t="s">
        <v>54</v>
      </c>
      <c r="F438" s="25" t="s">
        <v>789</v>
      </c>
      <c r="G438" s="66">
        <v>200000</v>
      </c>
      <c r="H438" s="17"/>
      <c r="I438" s="56">
        <v>200000</v>
      </c>
      <c r="J438" s="16">
        <f>G438+H438-I438</f>
        <v>0</v>
      </c>
      <c r="K438" s="16"/>
      <c r="L438" s="16">
        <v>25000</v>
      </c>
      <c r="M438" s="16">
        <f>I438-K438-L438</f>
        <v>175000</v>
      </c>
      <c r="N438" s="11" t="str">
        <f>IF(J438&gt;0,"UNCLEARED",IF(J438=0,"CLEARED"))</f>
        <v>CLEARED</v>
      </c>
      <c r="O438" s="19"/>
    </row>
    <row r="439" spans="1:15" ht="14.4">
      <c r="A439" s="11">
        <v>438</v>
      </c>
      <c r="B439" s="11">
        <v>170407</v>
      </c>
      <c r="C439" s="21" t="s">
        <v>790</v>
      </c>
      <c r="D439" s="24">
        <v>42927</v>
      </c>
      <c r="E439" s="11" t="s">
        <v>54</v>
      </c>
      <c r="F439" s="25" t="s">
        <v>791</v>
      </c>
      <c r="G439" s="65">
        <v>180000</v>
      </c>
      <c r="H439" s="17"/>
      <c r="I439" s="51">
        <v>180000</v>
      </c>
      <c r="J439" s="16">
        <f>G439+H439-I439</f>
        <v>0</v>
      </c>
      <c r="K439" s="16"/>
      <c r="L439" s="16"/>
      <c r="M439" s="16">
        <f>I439-K439-L439</f>
        <v>180000</v>
      </c>
      <c r="N439" s="11" t="str">
        <f>IF(J439&gt;0,"UNCLEARED",IF(J439=0,"CLEARED"))</f>
        <v>CLEARED</v>
      </c>
      <c r="O439" s="19"/>
    </row>
    <row r="440" spans="1:15" ht="14.4">
      <c r="A440" s="11">
        <v>439</v>
      </c>
      <c r="B440" s="11">
        <v>170407</v>
      </c>
      <c r="C440" s="21" t="s">
        <v>790</v>
      </c>
      <c r="D440" s="24">
        <v>42933</v>
      </c>
      <c r="E440" s="11" t="s">
        <v>54</v>
      </c>
      <c r="F440" s="25" t="s">
        <v>792</v>
      </c>
      <c r="G440" s="51">
        <v>30000</v>
      </c>
      <c r="H440" s="17"/>
      <c r="I440" s="51">
        <v>30000</v>
      </c>
      <c r="J440" s="16">
        <f>G440+H440-I440</f>
        <v>0</v>
      </c>
      <c r="K440" s="16"/>
      <c r="L440" s="16"/>
      <c r="M440" s="16">
        <f>I440-K440-L440</f>
        <v>30000</v>
      </c>
      <c r="N440" s="11" t="str">
        <f>IF(J440&gt;0,"UNCLEARED",IF(J440=0,"CLEARED"))</f>
        <v>CLEARED</v>
      </c>
      <c r="O440" s="19"/>
    </row>
    <row r="441" spans="1:15" ht="14.4">
      <c r="A441" s="11">
        <v>440</v>
      </c>
      <c r="B441" s="11">
        <v>170408</v>
      </c>
      <c r="C441" s="21" t="s">
        <v>793</v>
      </c>
      <c r="D441" s="24">
        <v>42930</v>
      </c>
      <c r="E441" s="11" t="s">
        <v>54</v>
      </c>
      <c r="F441" s="25" t="s">
        <v>794</v>
      </c>
      <c r="G441" s="65">
        <v>300000</v>
      </c>
      <c r="H441" s="17"/>
      <c r="I441" s="51">
        <v>300000</v>
      </c>
      <c r="J441" s="16">
        <f>G441+H441-I441</f>
        <v>0</v>
      </c>
      <c r="K441" s="16"/>
      <c r="L441" s="16"/>
      <c r="M441" s="16">
        <f>I441-K441-L441</f>
        <v>300000</v>
      </c>
      <c r="N441" s="11" t="str">
        <f>IF(J441&gt;0,"UNCLEARED",IF(J441=0,"CLEARED"))</f>
        <v>CLEARED</v>
      </c>
      <c r="O441" s="19"/>
    </row>
    <row r="442" spans="1:15" ht="14.4">
      <c r="A442" s="11">
        <v>441</v>
      </c>
      <c r="B442" s="11">
        <v>170411</v>
      </c>
      <c r="C442" s="21" t="s">
        <v>795</v>
      </c>
      <c r="D442" s="24">
        <v>42930</v>
      </c>
      <c r="E442" s="11" t="s">
        <v>54</v>
      </c>
      <c r="F442" s="25" t="s">
        <v>796</v>
      </c>
      <c r="G442" s="51">
        <v>50000</v>
      </c>
      <c r="H442" s="17"/>
      <c r="I442" s="51">
        <v>50000</v>
      </c>
      <c r="J442" s="16">
        <f>G442+H442-I442</f>
        <v>0</v>
      </c>
      <c r="K442" s="16"/>
      <c r="L442" s="16"/>
      <c r="M442" s="16">
        <f>I442-K442-L442</f>
        <v>50000</v>
      </c>
      <c r="N442" s="11" t="str">
        <f>IF(J442&gt;0,"UNCLEARED",IF(J442=0,"CLEARED"))</f>
        <v>CLEARED</v>
      </c>
      <c r="O442" s="19"/>
    </row>
    <row r="443" spans="1:15" ht="14.4">
      <c r="A443" s="11">
        <v>442</v>
      </c>
      <c r="B443" s="11">
        <v>170417</v>
      </c>
      <c r="C443" s="21" t="s">
        <v>797</v>
      </c>
      <c r="D443" s="24">
        <v>42937</v>
      </c>
      <c r="E443" s="11" t="s">
        <v>54</v>
      </c>
      <c r="F443" s="25" t="s">
        <v>798</v>
      </c>
      <c r="G443" s="51">
        <v>3300000</v>
      </c>
      <c r="H443" s="17"/>
      <c r="I443" s="51">
        <v>3300000</v>
      </c>
      <c r="J443" s="16">
        <f>G443+H443-I443</f>
        <v>0</v>
      </c>
      <c r="K443" s="16"/>
      <c r="L443" s="16">
        <v>1000000</v>
      </c>
      <c r="M443" s="16">
        <f>I443-K443-L443</f>
        <v>2300000</v>
      </c>
      <c r="N443" s="11" t="str">
        <f>IF(J443&gt;0,"UNCLEARED",IF(J443=0,"CLEARED"))</f>
        <v>CLEARED</v>
      </c>
      <c r="O443" s="19"/>
    </row>
    <row r="444" spans="1:15" ht="14.4">
      <c r="A444" s="11">
        <v>443</v>
      </c>
      <c r="B444" s="11">
        <v>170419</v>
      </c>
      <c r="C444" s="21" t="s">
        <v>799</v>
      </c>
      <c r="D444" s="24">
        <v>42942</v>
      </c>
      <c r="E444" s="11" t="s">
        <v>54</v>
      </c>
      <c r="F444" s="25" t="s">
        <v>800</v>
      </c>
      <c r="G444" s="51">
        <v>2000000</v>
      </c>
      <c r="H444" s="17">
        <v>200000</v>
      </c>
      <c r="I444" s="51">
        <v>2200000</v>
      </c>
      <c r="J444" s="16">
        <f>G444+H444-I444</f>
        <v>0</v>
      </c>
      <c r="K444" s="16"/>
      <c r="L444" s="16"/>
      <c r="M444" s="16">
        <f>I444-K444-L444</f>
        <v>2200000</v>
      </c>
      <c r="N444" s="11" t="str">
        <f>IF(J444&gt;0,"UNCLEARED",IF(J444=0,"CLEARED"))</f>
        <v>CLEARED</v>
      </c>
      <c r="O444" s="19"/>
    </row>
    <row r="445" spans="1:15" ht="14.4">
      <c r="A445" s="11">
        <v>444</v>
      </c>
      <c r="B445" s="11">
        <v>170424</v>
      </c>
      <c r="C445" s="21" t="s">
        <v>801</v>
      </c>
      <c r="D445" s="24">
        <v>42939</v>
      </c>
      <c r="E445" s="11" t="s">
        <v>46</v>
      </c>
      <c r="F445" s="25" t="s">
        <v>802</v>
      </c>
      <c r="G445" s="51">
        <v>500000</v>
      </c>
      <c r="H445" s="17"/>
      <c r="I445" s="51">
        <v>500000</v>
      </c>
      <c r="J445" s="16">
        <f>G445+H445-I445</f>
        <v>0</v>
      </c>
      <c r="K445" s="16"/>
      <c r="L445" s="16"/>
      <c r="M445" s="16">
        <f>I445-K445-L445</f>
        <v>500000</v>
      </c>
      <c r="N445" s="11" t="str">
        <f>IF(J445&gt;0,"UNCLEARED",IF(J445=0,"CLEARED"))</f>
        <v>CLEARED</v>
      </c>
      <c r="O445" s="19"/>
    </row>
    <row r="446" spans="1:15" ht="14.4">
      <c r="A446" s="11">
        <v>445</v>
      </c>
      <c r="B446" s="11">
        <v>170426</v>
      </c>
      <c r="C446" s="21" t="s">
        <v>803</v>
      </c>
      <c r="D446" s="24">
        <v>42947</v>
      </c>
      <c r="E446" s="11" t="s">
        <v>46</v>
      </c>
      <c r="F446" s="25" t="s">
        <v>804</v>
      </c>
      <c r="G446" s="65">
        <v>300000</v>
      </c>
      <c r="H446" s="17">
        <f>G446*10%</f>
        <v>30000</v>
      </c>
      <c r="I446" s="51">
        <v>330000</v>
      </c>
      <c r="J446" s="16">
        <f>G446+H446-I446</f>
        <v>0</v>
      </c>
      <c r="K446" s="16"/>
      <c r="L446" s="16"/>
      <c r="M446" s="16">
        <f>I446-K446-L446</f>
        <v>330000</v>
      </c>
      <c r="N446" s="11" t="str">
        <f>IF(J446&gt;0,"UNCLEARED",IF(J446=0,"CLEARED"))</f>
        <v>CLEARED</v>
      </c>
      <c r="O446" s="19"/>
    </row>
    <row r="447" spans="1:15" ht="14.4">
      <c r="A447" s="11">
        <v>446</v>
      </c>
      <c r="B447" s="11">
        <v>170427</v>
      </c>
      <c r="C447" s="21" t="s">
        <v>805</v>
      </c>
      <c r="D447" s="24">
        <v>42948</v>
      </c>
      <c r="E447" s="11" t="s">
        <v>51</v>
      </c>
      <c r="F447" s="25" t="s">
        <v>806</v>
      </c>
      <c r="G447" s="51">
        <v>10100000</v>
      </c>
      <c r="H447" s="17"/>
      <c r="I447" s="50">
        <v>10100000</v>
      </c>
      <c r="J447" s="16">
        <f>G447+H447-I447</f>
        <v>0</v>
      </c>
      <c r="K447" s="16"/>
      <c r="L447" s="16">
        <v>575000</v>
      </c>
      <c r="M447" s="16">
        <f>I447-K447-L447</f>
        <v>9525000</v>
      </c>
      <c r="N447" s="11" t="str">
        <f>IF(J447&gt;0,"UNCLEARED",IF(J447=0,"CLEARED"))</f>
        <v>CLEARED</v>
      </c>
      <c r="O447" s="19"/>
    </row>
    <row r="448" spans="1:15" ht="14.4">
      <c r="A448" s="11">
        <v>447</v>
      </c>
      <c r="B448" s="11">
        <v>170428</v>
      </c>
      <c r="C448" s="21" t="s">
        <v>807</v>
      </c>
      <c r="D448" s="24">
        <v>42949</v>
      </c>
      <c r="E448" s="11" t="s">
        <v>51</v>
      </c>
      <c r="F448" s="25" t="s">
        <v>808</v>
      </c>
      <c r="G448" s="65">
        <v>800000</v>
      </c>
      <c r="H448" s="17"/>
      <c r="I448" s="50">
        <v>800000</v>
      </c>
      <c r="J448" s="16">
        <f>G448+H448-I448</f>
        <v>0</v>
      </c>
      <c r="K448" s="16"/>
      <c r="L448" s="16"/>
      <c r="M448" s="16">
        <f>I448-K448-L448</f>
        <v>800000</v>
      </c>
      <c r="N448" s="11" t="str">
        <f>IF(J448&gt;0,"UNCLEARED",IF(J448=0,"CLEARED"))</f>
        <v>CLEARED</v>
      </c>
      <c r="O448" s="19"/>
    </row>
    <row r="449" spans="1:15" ht="14.4">
      <c r="A449" s="11">
        <v>448</v>
      </c>
      <c r="B449" s="11">
        <v>170428</v>
      </c>
      <c r="C449" s="21" t="s">
        <v>807</v>
      </c>
      <c r="D449" s="24">
        <v>42958</v>
      </c>
      <c r="E449" s="11" t="s">
        <v>51</v>
      </c>
      <c r="F449" s="25" t="s">
        <v>808</v>
      </c>
      <c r="G449" s="51">
        <v>800000</v>
      </c>
      <c r="H449" s="17"/>
      <c r="I449" s="17">
        <v>800000</v>
      </c>
      <c r="J449" s="16">
        <f>G449+H449-I449</f>
        <v>0</v>
      </c>
      <c r="K449" s="16"/>
      <c r="L449" s="16">
        <v>0</v>
      </c>
      <c r="M449" s="16">
        <f>I449-K449-L449</f>
        <v>800000</v>
      </c>
      <c r="N449" s="11" t="str">
        <f>IF(J449&gt;0,"UNCLEARED",IF(J449=0,"CLEARED"))</f>
        <v>CLEARED</v>
      </c>
      <c r="O449" s="19"/>
    </row>
    <row r="450" spans="1:15" ht="14.4">
      <c r="A450" s="11">
        <v>449</v>
      </c>
      <c r="B450" s="11">
        <v>170429</v>
      </c>
      <c r="C450" s="21" t="s">
        <v>809</v>
      </c>
      <c r="D450" s="24">
        <v>42950</v>
      </c>
      <c r="E450" s="11" t="s">
        <v>51</v>
      </c>
      <c r="F450" s="25" t="s">
        <v>810</v>
      </c>
      <c r="G450" s="65">
        <v>6500000</v>
      </c>
      <c r="H450" s="17"/>
      <c r="I450" s="50">
        <v>6500000</v>
      </c>
      <c r="J450" s="16">
        <f>G450+H450-I450</f>
        <v>0</v>
      </c>
      <c r="K450" s="16"/>
      <c r="L450" s="16"/>
      <c r="M450" s="16">
        <f>I450-K450-L450</f>
        <v>6500000</v>
      </c>
      <c r="N450" s="11" t="str">
        <f>IF(J450&gt;0,"UNCLEARED",IF(J450=0,"CLEARED"))</f>
        <v>CLEARED</v>
      </c>
      <c r="O450" s="19"/>
    </row>
    <row r="451" spans="1:15" ht="14.4">
      <c r="A451" s="11">
        <v>450</v>
      </c>
      <c r="B451" s="11">
        <v>170430</v>
      </c>
      <c r="C451" s="21" t="s">
        <v>811</v>
      </c>
      <c r="D451" s="24">
        <v>42951</v>
      </c>
      <c r="E451" s="11" t="s">
        <v>51</v>
      </c>
      <c r="F451" s="25" t="s">
        <v>812</v>
      </c>
      <c r="G451" s="65">
        <v>1650000</v>
      </c>
      <c r="H451" s="17"/>
      <c r="I451" s="50">
        <v>1650000</v>
      </c>
      <c r="J451" s="16">
        <f>G451+H451-I451</f>
        <v>0</v>
      </c>
      <c r="K451" s="16"/>
      <c r="L451" s="16">
        <v>1500000</v>
      </c>
      <c r="M451" s="16">
        <f>I451-K451-L451</f>
        <v>150000</v>
      </c>
      <c r="N451" s="11" t="str">
        <f>IF(J451&gt;0,"UNCLEARED",IF(J451=0,"CLEARED"))</f>
        <v>CLEARED</v>
      </c>
      <c r="O451" s="19"/>
    </row>
    <row r="452" spans="1:15" ht="14.4">
      <c r="A452" s="11">
        <v>451</v>
      </c>
      <c r="B452" s="11">
        <v>170431</v>
      </c>
      <c r="C452" s="21" t="s">
        <v>813</v>
      </c>
      <c r="D452" s="24">
        <v>42953</v>
      </c>
      <c r="E452" s="11" t="s">
        <v>51</v>
      </c>
      <c r="F452" s="25" t="s">
        <v>814</v>
      </c>
      <c r="G452" s="51">
        <v>1400000</v>
      </c>
      <c r="H452" s="17"/>
      <c r="I452" s="50">
        <v>1400000</v>
      </c>
      <c r="J452" s="16">
        <f>G452+H452-I452</f>
        <v>0</v>
      </c>
      <c r="K452" s="16"/>
      <c r="L452" s="16"/>
      <c r="M452" s="16">
        <f>I452-K452-L452</f>
        <v>1400000</v>
      </c>
      <c r="N452" s="11" t="str">
        <f>IF(J452&gt;0,"UNCLEARED",IF(J452=0,"CLEARED"))</f>
        <v>CLEARED</v>
      </c>
      <c r="O452" s="19"/>
    </row>
    <row r="453" spans="1:15" ht="14.4">
      <c r="A453" s="11">
        <v>452</v>
      </c>
      <c r="B453" s="11">
        <v>170432</v>
      </c>
      <c r="C453" s="21" t="s">
        <v>815</v>
      </c>
      <c r="D453" s="24">
        <v>42954</v>
      </c>
      <c r="E453" s="11" t="s">
        <v>51</v>
      </c>
      <c r="F453" s="25" t="s">
        <v>816</v>
      </c>
      <c r="G453" s="51">
        <v>1600000</v>
      </c>
      <c r="H453" s="17"/>
      <c r="I453" s="17">
        <v>1600000</v>
      </c>
      <c r="J453" s="16">
        <f>G453+H453-I453</f>
        <v>0</v>
      </c>
      <c r="K453" s="16"/>
      <c r="L453" s="16"/>
      <c r="M453" s="16">
        <f>I453-K453-L453</f>
        <v>1600000</v>
      </c>
      <c r="N453" s="11" t="str">
        <f>IF(J453&gt;0,"UNCLEARED",IF(J453=0,"CLEARED"))</f>
        <v>CLEARED</v>
      </c>
      <c r="O453" s="19"/>
    </row>
    <row r="454" spans="1:15" ht="14.4">
      <c r="A454" s="11">
        <v>453</v>
      </c>
      <c r="B454" s="11">
        <v>170433</v>
      </c>
      <c r="C454" s="21" t="s">
        <v>817</v>
      </c>
      <c r="D454" s="24">
        <v>42948</v>
      </c>
      <c r="E454" s="11" t="s">
        <v>51</v>
      </c>
      <c r="F454" s="25" t="s">
        <v>818</v>
      </c>
      <c r="G454" s="51">
        <v>4750000</v>
      </c>
      <c r="H454" s="17">
        <f>G454*10%</f>
        <v>475000</v>
      </c>
      <c r="I454" s="17">
        <v>5225000</v>
      </c>
      <c r="J454" s="16">
        <f>G454+H454-I454</f>
        <v>0</v>
      </c>
      <c r="K454" s="16"/>
      <c r="L454" s="16">
        <v>4200000</v>
      </c>
      <c r="M454" s="16">
        <f>I454-K454-L454</f>
        <v>1025000</v>
      </c>
      <c r="N454" s="11" t="str">
        <f>IF(J454&gt;0,"UNCLEARED",IF(J454=0,"CLEARED"))</f>
        <v>CLEARED</v>
      </c>
      <c r="O454" s="19"/>
    </row>
    <row r="455" spans="1:15" ht="14.4">
      <c r="A455" s="11">
        <v>454</v>
      </c>
      <c r="B455" s="11">
        <v>170434</v>
      </c>
      <c r="C455" s="21" t="s">
        <v>819</v>
      </c>
      <c r="D455" s="24">
        <v>42956</v>
      </c>
      <c r="E455" s="11" t="s">
        <v>51</v>
      </c>
      <c r="F455" s="25" t="s">
        <v>820</v>
      </c>
      <c r="G455" s="51">
        <v>14000000</v>
      </c>
      <c r="H455" s="17"/>
      <c r="I455" s="17">
        <v>14000000</v>
      </c>
      <c r="J455" s="16">
        <f>G455+H455-I455</f>
        <v>0</v>
      </c>
      <c r="K455" s="16"/>
      <c r="L455" s="16">
        <v>285000</v>
      </c>
      <c r="M455" s="16">
        <f>I455-K455-L455</f>
        <v>13715000</v>
      </c>
      <c r="N455" s="11" t="str">
        <f>IF(J455&gt;0,"UNCLEARED",IF(J455=0,"CLEARED"))</f>
        <v>CLEARED</v>
      </c>
      <c r="O455" s="19"/>
    </row>
    <row r="456" spans="1:15" ht="14.4">
      <c r="A456" s="11">
        <v>455</v>
      </c>
      <c r="B456" s="11">
        <v>170435</v>
      </c>
      <c r="C456" s="21" t="s">
        <v>821</v>
      </c>
      <c r="D456" s="24">
        <v>42956</v>
      </c>
      <c r="E456" s="11" t="s">
        <v>51</v>
      </c>
      <c r="F456" s="25" t="s">
        <v>822</v>
      </c>
      <c r="G456" s="51">
        <v>4500000</v>
      </c>
      <c r="H456" s="17"/>
      <c r="I456" s="17">
        <v>4500000</v>
      </c>
      <c r="J456" s="16">
        <f>G456+H456-I456</f>
        <v>0</v>
      </c>
      <c r="K456" s="16"/>
      <c r="L456" s="16">
        <v>225000</v>
      </c>
      <c r="M456" s="16">
        <f>I456-K456-L456</f>
        <v>4275000</v>
      </c>
      <c r="N456" s="11" t="str">
        <f>IF(J456&gt;0,"UNCLEARED",IF(J456=0,"CLEARED"))</f>
        <v>CLEARED</v>
      </c>
      <c r="O456" s="19"/>
    </row>
    <row r="457" spans="1:15" ht="14.4">
      <c r="A457" s="11">
        <v>456</v>
      </c>
      <c r="B457" s="11">
        <v>170436</v>
      </c>
      <c r="C457" s="21" t="s">
        <v>823</v>
      </c>
      <c r="D457" s="24">
        <v>42956</v>
      </c>
      <c r="E457" s="11" t="s">
        <v>51</v>
      </c>
      <c r="F457" s="25" t="s">
        <v>824</v>
      </c>
      <c r="G457" s="51">
        <v>5300000</v>
      </c>
      <c r="H457" s="17"/>
      <c r="I457" s="17">
        <v>5300000</v>
      </c>
      <c r="J457" s="16">
        <f>G457+H457-I457</f>
        <v>0</v>
      </c>
      <c r="K457" s="16"/>
      <c r="L457" s="16">
        <v>0</v>
      </c>
      <c r="M457" s="16">
        <f>I457-K457-L457</f>
        <v>5300000</v>
      </c>
      <c r="N457" s="11" t="str">
        <f>IF(J457&gt;0,"UNCLEARED",IF(J457=0,"CLEARED"))</f>
        <v>CLEARED</v>
      </c>
      <c r="O457" s="19"/>
    </row>
    <row r="458" spans="1:15" ht="14.4">
      <c r="A458" s="11">
        <v>457</v>
      </c>
      <c r="B458" s="11">
        <v>170437</v>
      </c>
      <c r="C458" s="21" t="s">
        <v>825</v>
      </c>
      <c r="D458" s="24">
        <v>42958</v>
      </c>
      <c r="E458" s="11" t="s">
        <v>51</v>
      </c>
      <c r="F458" s="25" t="s">
        <v>826</v>
      </c>
      <c r="G458" s="51">
        <v>1500000</v>
      </c>
      <c r="H458" s="17">
        <f>G458*10%</f>
        <v>150000</v>
      </c>
      <c r="I458" s="17">
        <v>1650000</v>
      </c>
      <c r="J458" s="16">
        <f>G458+H458-I458</f>
        <v>0</v>
      </c>
      <c r="K458" s="16"/>
      <c r="L458" s="16">
        <v>1100000</v>
      </c>
      <c r="M458" s="16">
        <f>I458-K458-L458</f>
        <v>550000</v>
      </c>
      <c r="N458" s="11" t="str">
        <f>IF(J458&gt;0,"UNCLEARED",IF(J458=0,"CLEARED"))</f>
        <v>CLEARED</v>
      </c>
      <c r="O458" s="19"/>
    </row>
    <row r="459" spans="1:15" ht="14.4">
      <c r="A459" s="11">
        <v>458</v>
      </c>
      <c r="B459" s="11">
        <v>170439</v>
      </c>
      <c r="C459" s="21" t="s">
        <v>827</v>
      </c>
      <c r="D459" s="24">
        <v>42958</v>
      </c>
      <c r="E459" s="11" t="s">
        <v>51</v>
      </c>
      <c r="F459" s="25" t="s">
        <v>828</v>
      </c>
      <c r="G459" s="51">
        <v>55000000</v>
      </c>
      <c r="H459" s="17"/>
      <c r="I459" s="17">
        <v>55000000</v>
      </c>
      <c r="J459" s="16">
        <f>G459+H459-I459</f>
        <v>0</v>
      </c>
      <c r="K459" s="16"/>
      <c r="L459" s="16">
        <v>175000</v>
      </c>
      <c r="M459" s="16">
        <f>I459-K459-L459</f>
        <v>54825000</v>
      </c>
      <c r="N459" s="11" t="str">
        <f>IF(J459&gt;0,"UNCLEARED",IF(J459=0,"CLEARED"))</f>
        <v>CLEARED</v>
      </c>
      <c r="O459" s="19"/>
    </row>
    <row r="460" spans="1:15" ht="14.4">
      <c r="A460" s="11">
        <v>459</v>
      </c>
      <c r="B460" s="11">
        <v>170439</v>
      </c>
      <c r="C460" s="21" t="s">
        <v>827</v>
      </c>
      <c r="D460" s="24">
        <v>42958</v>
      </c>
      <c r="E460" s="11" t="s">
        <v>51</v>
      </c>
      <c r="F460" s="25" t="s">
        <v>829</v>
      </c>
      <c r="G460" s="51">
        <v>3300000</v>
      </c>
      <c r="H460" s="17"/>
      <c r="I460" s="17">
        <v>3300000</v>
      </c>
      <c r="J460" s="16">
        <f>G460+H460-I460</f>
        <v>0</v>
      </c>
      <c r="K460" s="16"/>
      <c r="L460" s="16">
        <v>0</v>
      </c>
      <c r="M460" s="16">
        <f>I460-K460-L460</f>
        <v>3300000</v>
      </c>
      <c r="N460" s="11" t="str">
        <f>IF(J460&gt;0,"UNCLEARED",IF(J460=0,"CLEARED"))</f>
        <v>CLEARED</v>
      </c>
      <c r="O460" s="19"/>
    </row>
    <row r="461" spans="1:15" ht="14.4">
      <c r="A461" s="11">
        <v>460</v>
      </c>
      <c r="B461" s="11">
        <v>170441</v>
      </c>
      <c r="C461" s="21" t="s">
        <v>830</v>
      </c>
      <c r="D461" s="24">
        <v>42961</v>
      </c>
      <c r="E461" s="11" t="s">
        <v>51</v>
      </c>
      <c r="F461" s="25" t="s">
        <v>831</v>
      </c>
      <c r="G461" s="51">
        <v>4500000</v>
      </c>
      <c r="H461" s="17"/>
      <c r="I461" s="17">
        <v>4500000</v>
      </c>
      <c r="J461" s="16">
        <f>G461+H461-I461</f>
        <v>0</v>
      </c>
      <c r="K461" s="16"/>
      <c r="L461" s="16">
        <v>300000</v>
      </c>
      <c r="M461" s="16">
        <f>I461-K461-L461</f>
        <v>4200000</v>
      </c>
      <c r="N461" s="11" t="str">
        <f>IF(J461&gt;0,"UNCLEARED",IF(J461=0,"CLEARED"))</f>
        <v>CLEARED</v>
      </c>
      <c r="O461" s="19"/>
    </row>
    <row r="462" spans="1:15" ht="14.4">
      <c r="A462" s="11">
        <v>461</v>
      </c>
      <c r="B462" s="11">
        <v>170442</v>
      </c>
      <c r="C462" s="21" t="s">
        <v>832</v>
      </c>
      <c r="D462" s="24">
        <v>42963</v>
      </c>
      <c r="E462" s="11" t="s">
        <v>51</v>
      </c>
      <c r="F462" s="25" t="s">
        <v>833</v>
      </c>
      <c r="G462" s="51">
        <v>55000000</v>
      </c>
      <c r="H462" s="17"/>
      <c r="I462" s="17">
        <v>55000000</v>
      </c>
      <c r="J462" s="16">
        <f>G462+H462-I462</f>
        <v>0</v>
      </c>
      <c r="K462" s="16"/>
      <c r="L462" s="16">
        <v>247000</v>
      </c>
      <c r="M462" s="16">
        <f>I462-K462-L462</f>
        <v>54753000</v>
      </c>
      <c r="N462" s="11" t="str">
        <f>IF(J462&gt;0,"UNCLEARED",IF(J462=0,"CLEARED"))</f>
        <v>CLEARED</v>
      </c>
      <c r="O462" s="19"/>
    </row>
    <row r="463" spans="1:15" ht="14.4">
      <c r="A463" s="11">
        <v>462</v>
      </c>
      <c r="B463" s="11">
        <v>170443</v>
      </c>
      <c r="C463" s="21" t="s">
        <v>834</v>
      </c>
      <c r="D463" s="24">
        <v>42971</v>
      </c>
      <c r="E463" s="11" t="s">
        <v>51</v>
      </c>
      <c r="F463" s="25" t="s">
        <v>835</v>
      </c>
      <c r="G463" s="51">
        <v>13230000</v>
      </c>
      <c r="H463" s="17"/>
      <c r="I463" s="17">
        <v>13230000</v>
      </c>
      <c r="J463" s="16">
        <f>G463+H463-I463</f>
        <v>0</v>
      </c>
      <c r="K463" s="16">
        <v>198450</v>
      </c>
      <c r="L463" s="16">
        <v>785000</v>
      </c>
      <c r="M463" s="16">
        <f>I463-K463-L463</f>
        <v>12246550</v>
      </c>
      <c r="N463" s="11" t="str">
        <f>IF(J463&gt;0,"UNCLEARED",IF(J463=0,"CLEARED"))</f>
        <v>CLEARED</v>
      </c>
      <c r="O463" s="19"/>
    </row>
    <row r="464" spans="1:15" ht="14.4">
      <c r="A464" s="11">
        <v>463</v>
      </c>
      <c r="B464" s="11">
        <v>170444</v>
      </c>
      <c r="C464" s="21" t="s">
        <v>836</v>
      </c>
      <c r="D464" s="24">
        <v>42972</v>
      </c>
      <c r="E464" s="11" t="s">
        <v>51</v>
      </c>
      <c r="F464" s="25" t="s">
        <v>837</v>
      </c>
      <c r="G464" s="51">
        <v>33700000</v>
      </c>
      <c r="H464" s="17"/>
      <c r="I464" s="17">
        <v>33700000</v>
      </c>
      <c r="J464" s="16">
        <f>G464+H464-I464</f>
        <v>0</v>
      </c>
      <c r="K464" s="16"/>
      <c r="L464" s="16">
        <v>30423500</v>
      </c>
      <c r="M464" s="16">
        <f>I464-K464-L464</f>
        <v>3276500</v>
      </c>
      <c r="N464" s="11" t="str">
        <f>IF(J464&gt;0,"UNCLEARED",IF(J464=0,"CLEARED"))</f>
        <v>CLEARED</v>
      </c>
      <c r="O464" s="19"/>
    </row>
    <row r="465" spans="1:15" ht="14.4">
      <c r="A465" s="11">
        <v>464</v>
      </c>
      <c r="B465" s="11">
        <v>170445</v>
      </c>
      <c r="C465" s="69" t="s">
        <v>838</v>
      </c>
      <c r="D465" s="24">
        <v>42949</v>
      </c>
      <c r="E465" s="11" t="s">
        <v>54</v>
      </c>
      <c r="F465" s="25" t="s">
        <v>839</v>
      </c>
      <c r="G465" s="73">
        <v>1800000</v>
      </c>
      <c r="H465" s="17"/>
      <c r="I465" s="56">
        <v>1800000</v>
      </c>
      <c r="J465" s="16">
        <f>G465+H465-I465</f>
        <v>0</v>
      </c>
      <c r="K465" s="16"/>
      <c r="L465" s="16">
        <v>200000</v>
      </c>
      <c r="M465" s="16">
        <f>I465-K465-L465</f>
        <v>1600000</v>
      </c>
      <c r="N465" s="11" t="str">
        <f>IF(J465&gt;0,"UNCLEARED",IF(J465=0,"CLEARED"))</f>
        <v>CLEARED</v>
      </c>
      <c r="O465" s="19"/>
    </row>
    <row r="466" spans="1:15" ht="14.4">
      <c r="A466" s="11">
        <v>465</v>
      </c>
      <c r="B466" s="11">
        <v>170446</v>
      </c>
      <c r="C466" s="69" t="s">
        <v>840</v>
      </c>
      <c r="D466" s="24">
        <v>42951</v>
      </c>
      <c r="E466" s="11" t="s">
        <v>54</v>
      </c>
      <c r="F466" s="25" t="s">
        <v>841</v>
      </c>
      <c r="G466" s="67">
        <v>30000</v>
      </c>
      <c r="H466" s="17"/>
      <c r="I466" s="56">
        <v>30000</v>
      </c>
      <c r="J466" s="16">
        <f>G466+H466-I466</f>
        <v>0</v>
      </c>
      <c r="K466" s="16"/>
      <c r="L466" s="16"/>
      <c r="M466" s="16">
        <f>I466-K466-L466</f>
        <v>30000</v>
      </c>
      <c r="N466" s="11" t="str">
        <f>IF(J466&gt;0,"UNCLEARED",IF(J466=0,"CLEARED"))</f>
        <v>CLEARED</v>
      </c>
      <c r="O466" s="19"/>
    </row>
    <row r="467" spans="1:15" ht="14.4">
      <c r="A467" s="11">
        <v>466</v>
      </c>
      <c r="B467" s="11">
        <v>170447</v>
      </c>
      <c r="C467" s="74" t="s">
        <v>842</v>
      </c>
      <c r="D467" s="24">
        <v>42951</v>
      </c>
      <c r="E467" s="11" t="s">
        <v>54</v>
      </c>
      <c r="F467" s="25" t="s">
        <v>843</v>
      </c>
      <c r="G467" s="51">
        <v>500000</v>
      </c>
      <c r="H467" s="17"/>
      <c r="I467" s="56">
        <v>500000</v>
      </c>
      <c r="J467" s="16">
        <f>G467+H467-I467</f>
        <v>0</v>
      </c>
      <c r="K467" s="16"/>
      <c r="L467" s="16"/>
      <c r="M467" s="16">
        <f>I467-K467-L467</f>
        <v>500000</v>
      </c>
      <c r="N467" s="11" t="str">
        <f>IF(J467&gt;0,"UNCLEARED",IF(J467=0,"CLEARED"))</f>
        <v>CLEARED</v>
      </c>
      <c r="O467" s="19"/>
    </row>
    <row r="468" spans="1:15" ht="14.4">
      <c r="A468" s="11">
        <v>467</v>
      </c>
      <c r="B468" s="11">
        <v>170447</v>
      </c>
      <c r="C468" s="71" t="s">
        <v>842</v>
      </c>
      <c r="D468" s="24">
        <v>42954</v>
      </c>
      <c r="E468" s="11" t="s">
        <v>54</v>
      </c>
      <c r="F468" s="25" t="s">
        <v>844</v>
      </c>
      <c r="G468" s="65">
        <v>250000</v>
      </c>
      <c r="H468" s="17"/>
      <c r="I468" s="56">
        <v>250000</v>
      </c>
      <c r="J468" s="16">
        <f>G468+H468-I468</f>
        <v>0</v>
      </c>
      <c r="K468" s="16"/>
      <c r="L468" s="16"/>
      <c r="M468" s="16">
        <f>I468-K468-L468</f>
        <v>250000</v>
      </c>
      <c r="N468" s="11" t="str">
        <f>IF(J468&gt;0,"UNCLEARED",IF(J468=0,"CLEARED"))</f>
        <v>CLEARED</v>
      </c>
      <c r="O468" s="19"/>
    </row>
    <row r="469" spans="1:15" ht="14.4">
      <c r="A469" s="11">
        <v>468</v>
      </c>
      <c r="B469" s="11">
        <v>170452</v>
      </c>
      <c r="C469" s="71" t="s">
        <v>845</v>
      </c>
      <c r="D469" s="24">
        <v>42961</v>
      </c>
      <c r="E469" s="11" t="s">
        <v>54</v>
      </c>
      <c r="F469" s="25" t="s">
        <v>846</v>
      </c>
      <c r="G469" s="65">
        <v>2000000</v>
      </c>
      <c r="H469" s="17"/>
      <c r="I469" s="56">
        <v>2000000</v>
      </c>
      <c r="J469" s="16">
        <f>G469+H469-I469</f>
        <v>0</v>
      </c>
      <c r="K469" s="16"/>
      <c r="L469" s="16">
        <v>350000</v>
      </c>
      <c r="M469" s="16">
        <f>I469-K469-L469</f>
        <v>1650000</v>
      </c>
      <c r="N469" s="11" t="str">
        <f>IF(J469&gt;0,"UNCLEARED",IF(J469=0,"CLEARED"))</f>
        <v>CLEARED</v>
      </c>
      <c r="O469" s="19"/>
    </row>
    <row r="470" spans="1:15" ht="14.4">
      <c r="A470" s="11">
        <v>469</v>
      </c>
      <c r="B470" s="11">
        <v>170452</v>
      </c>
      <c r="C470" s="21" t="s">
        <v>845</v>
      </c>
      <c r="D470" s="24">
        <v>42986</v>
      </c>
      <c r="E470" s="11" t="s">
        <v>54</v>
      </c>
      <c r="F470" s="25" t="s">
        <v>847</v>
      </c>
      <c r="G470" s="17">
        <v>600000</v>
      </c>
      <c r="H470" s="17"/>
      <c r="I470" s="35">
        <v>600000</v>
      </c>
      <c r="J470" s="16">
        <f>G470+H470-I470</f>
        <v>0</v>
      </c>
      <c r="K470" s="16"/>
      <c r="L470" s="16"/>
      <c r="M470" s="16">
        <f>I470-K470-L470</f>
        <v>600000</v>
      </c>
      <c r="N470" s="11" t="str">
        <f>IF(J470&gt;0,"UNCLEARED",IF(J470=0,"CLEARED"))</f>
        <v>CLEARED</v>
      </c>
      <c r="O470" s="19"/>
    </row>
    <row r="471" spans="1:15" ht="14.4">
      <c r="A471" s="11">
        <v>470</v>
      </c>
      <c r="B471" s="11">
        <v>170452</v>
      </c>
      <c r="C471" s="21" t="s">
        <v>845</v>
      </c>
      <c r="D471" s="24">
        <v>42991</v>
      </c>
      <c r="E471" s="11" t="s">
        <v>54</v>
      </c>
      <c r="F471" s="25" t="s">
        <v>848</v>
      </c>
      <c r="G471" s="17">
        <v>2000000</v>
      </c>
      <c r="H471" s="17"/>
      <c r="I471" s="35">
        <v>2000000</v>
      </c>
      <c r="J471" s="16">
        <f>G471+H471-I471</f>
        <v>0</v>
      </c>
      <c r="K471" s="16"/>
      <c r="L471" s="16">
        <v>177000</v>
      </c>
      <c r="M471" s="16">
        <f>I471-K471-L471</f>
        <v>1823000</v>
      </c>
      <c r="N471" s="11" t="str">
        <f>IF(J471&gt;0,"UNCLEARED",IF(J471=0,"CLEARED"))</f>
        <v>CLEARED</v>
      </c>
      <c r="O471" s="19"/>
    </row>
    <row r="472" spans="1:15" ht="14.4">
      <c r="A472" s="11">
        <v>471</v>
      </c>
      <c r="B472" s="11">
        <v>170452</v>
      </c>
      <c r="C472" s="21" t="s">
        <v>845</v>
      </c>
      <c r="D472" s="24">
        <v>42996</v>
      </c>
      <c r="E472" s="11" t="s">
        <v>54</v>
      </c>
      <c r="F472" s="25" t="s">
        <v>847</v>
      </c>
      <c r="G472" s="17">
        <v>600000</v>
      </c>
      <c r="H472" s="17"/>
      <c r="I472" s="35">
        <v>600000</v>
      </c>
      <c r="J472" s="16">
        <f>G472+H472-I472</f>
        <v>0</v>
      </c>
      <c r="K472" s="16"/>
      <c r="L472" s="16"/>
      <c r="M472" s="16">
        <f>I472-K472-L472</f>
        <v>600000</v>
      </c>
      <c r="N472" s="11" t="str">
        <f>IF(J472&gt;0,"UNCLEARED",IF(J472=0,"CLEARED"))</f>
        <v>CLEARED</v>
      </c>
      <c r="O472" s="19"/>
    </row>
    <row r="473" spans="1:15" ht="14.4">
      <c r="A473" s="11">
        <v>472</v>
      </c>
      <c r="B473" s="11">
        <v>170453</v>
      </c>
      <c r="C473" s="71" t="s">
        <v>849</v>
      </c>
      <c r="D473" s="24">
        <v>42961</v>
      </c>
      <c r="E473" s="11" t="s">
        <v>54</v>
      </c>
      <c r="F473" s="25" t="s">
        <v>850</v>
      </c>
      <c r="G473" s="65">
        <v>1200000</v>
      </c>
      <c r="H473" s="17"/>
      <c r="I473" s="56">
        <v>1200000</v>
      </c>
      <c r="J473" s="16">
        <f>G473+H473-I473</f>
        <v>0</v>
      </c>
      <c r="K473" s="16"/>
      <c r="L473" s="16">
        <v>0</v>
      </c>
      <c r="M473" s="16">
        <f>I473-K473-L473</f>
        <v>1200000</v>
      </c>
      <c r="N473" s="11" t="str">
        <f>IF(J473&gt;0,"UNCLEARED",IF(J473=0,"CLEARED"))</f>
        <v>CLEARED</v>
      </c>
      <c r="O473" s="19"/>
    </row>
    <row r="474" spans="1:15" ht="14.4">
      <c r="A474" s="11">
        <v>473</v>
      </c>
      <c r="B474" s="11">
        <v>170453</v>
      </c>
      <c r="C474" s="71" t="s">
        <v>849</v>
      </c>
      <c r="D474" s="24">
        <v>42949</v>
      </c>
      <c r="E474" s="11" t="s">
        <v>54</v>
      </c>
      <c r="F474" s="25" t="s">
        <v>851</v>
      </c>
      <c r="G474" s="65">
        <v>200000</v>
      </c>
      <c r="H474" s="17"/>
      <c r="I474" s="56">
        <v>200000</v>
      </c>
      <c r="J474" s="16">
        <f>G474+H474-I474</f>
        <v>0</v>
      </c>
      <c r="K474" s="16"/>
      <c r="L474" s="16">
        <v>0</v>
      </c>
      <c r="M474" s="16">
        <f>I474-K474-L474</f>
        <v>200000</v>
      </c>
      <c r="N474" s="11" t="str">
        <f>IF(J474&gt;0,"UNCLEARED",IF(J474=0,"CLEARED"))</f>
        <v>CLEARED</v>
      </c>
      <c r="O474" s="19"/>
    </row>
    <row r="475" spans="1:15" ht="14.4">
      <c r="A475" s="11">
        <v>474</v>
      </c>
      <c r="B475" s="11">
        <v>170454</v>
      </c>
      <c r="C475" s="21" t="s">
        <v>852</v>
      </c>
      <c r="D475" s="24">
        <v>42992</v>
      </c>
      <c r="E475" s="11" t="s">
        <v>54</v>
      </c>
      <c r="F475" s="25" t="s">
        <v>853</v>
      </c>
      <c r="G475" s="17">
        <v>1700000</v>
      </c>
      <c r="H475" s="17"/>
      <c r="I475" s="35">
        <v>1700000</v>
      </c>
      <c r="J475" s="16">
        <f>G475+H475-I475</f>
        <v>0</v>
      </c>
      <c r="K475" s="16"/>
      <c r="L475" s="16">
        <v>250000</v>
      </c>
      <c r="M475" s="16">
        <f>I475-K475-L475</f>
        <v>1450000</v>
      </c>
      <c r="N475" s="11" t="str">
        <f>IF(J475&gt;0,"UNCLEARED",IF(J475=0,"CLEARED"))</f>
        <v>CLEARED</v>
      </c>
      <c r="O475" s="19"/>
    </row>
    <row r="476" spans="1:15" ht="14.4">
      <c r="A476" s="11">
        <v>475</v>
      </c>
      <c r="B476" s="11">
        <v>170454</v>
      </c>
      <c r="C476" s="71" t="s">
        <v>854</v>
      </c>
      <c r="D476" s="24">
        <v>42961</v>
      </c>
      <c r="E476" s="11" t="s">
        <v>54</v>
      </c>
      <c r="F476" s="25" t="s">
        <v>855</v>
      </c>
      <c r="G476" s="65">
        <v>1800000</v>
      </c>
      <c r="H476" s="17"/>
      <c r="I476" s="56">
        <v>1800000</v>
      </c>
      <c r="J476" s="16">
        <f>G476+H476-I476</f>
        <v>0</v>
      </c>
      <c r="K476" s="16"/>
      <c r="L476" s="16">
        <v>350000</v>
      </c>
      <c r="M476" s="16">
        <f>I476-K476-L476</f>
        <v>1450000</v>
      </c>
      <c r="N476" s="11" t="str">
        <f>IF(J476&gt;0,"UNCLEARED",IF(J476=0,"CLEARED"))</f>
        <v>CLEARED</v>
      </c>
      <c r="O476" s="19"/>
    </row>
    <row r="477" spans="1:15" ht="14.4">
      <c r="A477" s="11">
        <v>476</v>
      </c>
      <c r="B477" s="11">
        <v>170456</v>
      </c>
      <c r="C477" s="71" t="s">
        <v>856</v>
      </c>
      <c r="D477" s="24">
        <v>42965</v>
      </c>
      <c r="E477" s="11" t="s">
        <v>54</v>
      </c>
      <c r="F477" s="25" t="s">
        <v>857</v>
      </c>
      <c r="G477" s="65">
        <v>50000</v>
      </c>
      <c r="H477" s="17"/>
      <c r="I477" s="56">
        <v>50000</v>
      </c>
      <c r="J477" s="16">
        <f>G477+H477-I477</f>
        <v>0</v>
      </c>
      <c r="K477" s="16"/>
      <c r="L477" s="16">
        <v>0</v>
      </c>
      <c r="M477" s="16">
        <f>I477-K477-L477</f>
        <v>50000</v>
      </c>
      <c r="N477" s="11" t="str">
        <f>IF(J477&gt;0,"UNCLEARED",IF(J477=0,"CLEARED"))</f>
        <v>CLEARED</v>
      </c>
      <c r="O477" s="19"/>
    </row>
    <row r="478" spans="1:15" ht="14.4">
      <c r="A478" s="11">
        <v>477</v>
      </c>
      <c r="B478" s="11">
        <v>170456</v>
      </c>
      <c r="C478" s="21" t="s">
        <v>856</v>
      </c>
      <c r="D478" s="24">
        <v>42998</v>
      </c>
      <c r="E478" s="11" t="s">
        <v>54</v>
      </c>
      <c r="F478" s="25" t="s">
        <v>858</v>
      </c>
      <c r="G478" s="17">
        <v>100000</v>
      </c>
      <c r="H478" s="17"/>
      <c r="I478" s="35">
        <v>100000</v>
      </c>
      <c r="J478" s="16">
        <f>G478+H478-I478</f>
        <v>0</v>
      </c>
      <c r="K478" s="16"/>
      <c r="L478" s="16"/>
      <c r="M478" s="16">
        <f>I478-K478-L478</f>
        <v>100000</v>
      </c>
      <c r="N478" s="11" t="str">
        <f>IF(J478&gt;0,"UNCLEARED",IF(J478=0,"CLEARED"))</f>
        <v>CLEARED</v>
      </c>
      <c r="O478" s="19"/>
    </row>
    <row r="479" spans="1:15" ht="14.4">
      <c r="A479" s="11">
        <v>478</v>
      </c>
      <c r="B479" s="11">
        <v>170457</v>
      </c>
      <c r="C479" s="71" t="s">
        <v>859</v>
      </c>
      <c r="D479" s="24">
        <v>42965</v>
      </c>
      <c r="E479" s="11" t="s">
        <v>54</v>
      </c>
      <c r="F479" s="25" t="s">
        <v>860</v>
      </c>
      <c r="G479" s="65">
        <v>200000</v>
      </c>
      <c r="H479" s="17"/>
      <c r="I479" s="56">
        <v>200000</v>
      </c>
      <c r="J479" s="16">
        <f>G479+H479-I479</f>
        <v>0</v>
      </c>
      <c r="K479" s="16"/>
      <c r="L479" s="16">
        <v>0</v>
      </c>
      <c r="M479" s="16">
        <f>I479-K479-L479</f>
        <v>200000</v>
      </c>
      <c r="N479" s="11" t="str">
        <f>IF(J479&gt;0,"UNCLEARED",IF(J479=0,"CLEARED"))</f>
        <v>CLEARED</v>
      </c>
      <c r="O479" s="19"/>
    </row>
    <row r="480" spans="1:15" ht="14.4">
      <c r="A480" s="11">
        <v>479</v>
      </c>
      <c r="B480" s="11">
        <v>170461</v>
      </c>
      <c r="C480" s="21" t="s">
        <v>861</v>
      </c>
      <c r="D480" s="24">
        <v>42950</v>
      </c>
      <c r="E480" s="11" t="s">
        <v>46</v>
      </c>
      <c r="F480" s="25" t="s">
        <v>862</v>
      </c>
      <c r="G480" s="51">
        <v>250000</v>
      </c>
      <c r="H480" s="17"/>
      <c r="I480" s="17">
        <v>250000</v>
      </c>
      <c r="J480" s="16">
        <f>G480+H480-I480</f>
        <v>0</v>
      </c>
      <c r="K480" s="16"/>
      <c r="L480" s="16"/>
      <c r="M480" s="16">
        <f>I480-K480-L480</f>
        <v>250000</v>
      </c>
      <c r="N480" s="11" t="str">
        <f>IF(J480&gt;0,"UNCLEARED",IF(J480=0,"CLEARED"))</f>
        <v>CLEARED</v>
      </c>
      <c r="O480" s="19"/>
    </row>
    <row r="481" spans="1:15" ht="14.4">
      <c r="A481" s="11">
        <v>480</v>
      </c>
      <c r="B481" s="11">
        <v>170464</v>
      </c>
      <c r="C481" s="21" t="s">
        <v>863</v>
      </c>
      <c r="D481" s="24">
        <v>42959</v>
      </c>
      <c r="E481" s="11" t="s">
        <v>46</v>
      </c>
      <c r="F481" s="25" t="s">
        <v>864</v>
      </c>
      <c r="G481" s="51">
        <v>500000</v>
      </c>
      <c r="H481" s="17"/>
      <c r="I481" s="17">
        <v>500000</v>
      </c>
      <c r="J481" s="16">
        <f>G481+H481-I481</f>
        <v>0</v>
      </c>
      <c r="K481" s="16"/>
      <c r="L481" s="16"/>
      <c r="M481" s="16">
        <f>I481-K481-L481</f>
        <v>500000</v>
      </c>
      <c r="N481" s="11" t="str">
        <f>IF(J481&gt;0,"UNCLEARED",IF(J481=0,"CLEARED"))</f>
        <v>CLEARED</v>
      </c>
      <c r="O481" s="19"/>
    </row>
    <row r="482" spans="1:15" ht="14.4">
      <c r="A482" s="11">
        <v>481</v>
      </c>
      <c r="B482" s="11">
        <v>170465</v>
      </c>
      <c r="C482" s="21" t="s">
        <v>865</v>
      </c>
      <c r="D482" s="24">
        <v>42961</v>
      </c>
      <c r="E482" s="11" t="s">
        <v>46</v>
      </c>
      <c r="F482" s="25" t="s">
        <v>866</v>
      </c>
      <c r="G482" s="51">
        <v>500000</v>
      </c>
      <c r="H482" s="17"/>
      <c r="I482" s="17">
        <v>500000</v>
      </c>
      <c r="J482" s="16">
        <f>G482+H482-I482</f>
        <v>0</v>
      </c>
      <c r="K482" s="16"/>
      <c r="L482" s="16"/>
      <c r="M482" s="16">
        <f>I482-K482-L482</f>
        <v>500000</v>
      </c>
      <c r="N482" s="11" t="str">
        <f>IF(J482&gt;0,"UNCLEARED",IF(J482=0,"CLEARED"))</f>
        <v>CLEARED</v>
      </c>
      <c r="O482" s="19"/>
    </row>
    <row r="483" spans="1:15" ht="14.4">
      <c r="A483" s="11">
        <v>482</v>
      </c>
      <c r="B483" s="11">
        <v>170467</v>
      </c>
      <c r="C483" s="21" t="s">
        <v>867</v>
      </c>
      <c r="D483" s="24">
        <v>42975</v>
      </c>
      <c r="E483" s="11" t="s">
        <v>46</v>
      </c>
      <c r="F483" s="25" t="s">
        <v>868</v>
      </c>
      <c r="G483" s="51">
        <v>400000</v>
      </c>
      <c r="H483" s="17"/>
      <c r="I483" s="17">
        <v>400000</v>
      </c>
      <c r="J483" s="16">
        <f>G483+H483-I483</f>
        <v>0</v>
      </c>
      <c r="K483" s="16"/>
      <c r="L483" s="16"/>
      <c r="M483" s="16">
        <f>I483-K483-L483</f>
        <v>400000</v>
      </c>
      <c r="N483" s="11" t="str">
        <f>IF(J483&gt;0,"UNCLEARED",IF(J483=0,"CLEARED"))</f>
        <v>CLEARED</v>
      </c>
      <c r="O483" s="19"/>
    </row>
    <row r="484" spans="1:15" ht="14.4">
      <c r="A484" s="11">
        <v>483</v>
      </c>
      <c r="B484" s="11">
        <v>170467</v>
      </c>
      <c r="C484" s="21" t="s">
        <v>867</v>
      </c>
      <c r="D484" s="24">
        <v>42986</v>
      </c>
      <c r="E484" s="11" t="s">
        <v>51</v>
      </c>
      <c r="F484" s="25" t="s">
        <v>869</v>
      </c>
      <c r="G484" s="17">
        <v>500000</v>
      </c>
      <c r="H484" s="17"/>
      <c r="I484" s="35">
        <v>500000</v>
      </c>
      <c r="J484" s="16">
        <f>G484+H484-I484</f>
        <v>0</v>
      </c>
      <c r="K484" s="16"/>
      <c r="L484" s="16"/>
      <c r="M484" s="16">
        <f>I484-K484-L484</f>
        <v>500000</v>
      </c>
      <c r="N484" s="11" t="str">
        <f>IF(J484&gt;0,"UNCLEARED",IF(J484=0,"CLEARED"))</f>
        <v>CLEARED</v>
      </c>
      <c r="O484" s="19"/>
    </row>
    <row r="485" spans="1:15" ht="14.4">
      <c r="A485" s="11">
        <v>484</v>
      </c>
      <c r="B485" s="11">
        <v>170467</v>
      </c>
      <c r="C485" s="21" t="s">
        <v>867</v>
      </c>
      <c r="D485" s="24">
        <v>42993</v>
      </c>
      <c r="E485" s="11" t="s">
        <v>51</v>
      </c>
      <c r="F485" s="25" t="s">
        <v>870</v>
      </c>
      <c r="G485" s="17">
        <v>2280000</v>
      </c>
      <c r="H485" s="17"/>
      <c r="I485" s="35">
        <v>2280000</v>
      </c>
      <c r="J485" s="16">
        <f>G485+H485-I485</f>
        <v>0</v>
      </c>
      <c r="K485" s="16"/>
      <c r="L485" s="16"/>
      <c r="M485" s="16">
        <f>I485-K485-L485</f>
        <v>2280000</v>
      </c>
      <c r="N485" s="11" t="str">
        <f>IF(J485&gt;0,"UNCLEARED",IF(J485=0,"CLEARED"))</f>
        <v>CLEARED</v>
      </c>
      <c r="O485" s="19"/>
    </row>
    <row r="486" spans="1:15" ht="14.4">
      <c r="A486" s="11">
        <v>485</v>
      </c>
      <c r="B486" s="11">
        <v>170468</v>
      </c>
      <c r="C486" s="21" t="s">
        <v>871</v>
      </c>
      <c r="D486" s="24">
        <v>42986</v>
      </c>
      <c r="E486" s="11" t="s">
        <v>51</v>
      </c>
      <c r="F486" s="25" t="s">
        <v>872</v>
      </c>
      <c r="G486" s="17">
        <v>2000000</v>
      </c>
      <c r="H486" s="17"/>
      <c r="I486" s="75">
        <v>2000000</v>
      </c>
      <c r="J486" s="16">
        <f>G486+H486-I486</f>
        <v>0</v>
      </c>
      <c r="K486" s="16"/>
      <c r="L486" s="16">
        <v>1800000</v>
      </c>
      <c r="M486" s="16">
        <f>I486-K486-L486</f>
        <v>200000</v>
      </c>
      <c r="N486" s="11" t="str">
        <f>IF(J486&gt;0,"UNCLEARED",IF(J486=0,"CLEARED"))</f>
        <v>CLEARED</v>
      </c>
      <c r="O486" s="19"/>
    </row>
    <row r="487" spans="1:15" ht="14.4">
      <c r="A487" s="11">
        <v>486</v>
      </c>
      <c r="B487" s="11">
        <v>170468</v>
      </c>
      <c r="C487" s="21" t="s">
        <v>871</v>
      </c>
      <c r="D487" s="24">
        <v>42986</v>
      </c>
      <c r="E487" s="11" t="s">
        <v>51</v>
      </c>
      <c r="F487" s="25" t="s">
        <v>873</v>
      </c>
      <c r="G487" s="17">
        <v>2000000</v>
      </c>
      <c r="H487" s="17"/>
      <c r="I487" s="75">
        <v>2000000</v>
      </c>
      <c r="J487" s="16">
        <f>G487+H487-I487</f>
        <v>0</v>
      </c>
      <c r="K487" s="16"/>
      <c r="L487" s="16"/>
      <c r="M487" s="16">
        <f>I487-K487-L487</f>
        <v>2000000</v>
      </c>
      <c r="N487" s="11" t="str">
        <f>IF(J487&gt;0,"UNCLEARED",IF(J487=0,"CLEARED"))</f>
        <v>CLEARED</v>
      </c>
      <c r="O487" s="19"/>
    </row>
    <row r="488" spans="1:15" ht="14.4">
      <c r="A488" s="11">
        <v>487</v>
      </c>
      <c r="B488" s="11">
        <v>170470</v>
      </c>
      <c r="C488" s="21" t="s">
        <v>874</v>
      </c>
      <c r="D488" s="24">
        <v>42984</v>
      </c>
      <c r="E488" s="11" t="s">
        <v>51</v>
      </c>
      <c r="F488" s="25" t="s">
        <v>875</v>
      </c>
      <c r="G488" s="17">
        <v>355000</v>
      </c>
      <c r="H488" s="17"/>
      <c r="I488" s="35">
        <v>355000</v>
      </c>
      <c r="J488" s="16">
        <f>G488+H488-I488</f>
        <v>0</v>
      </c>
      <c r="K488" s="16"/>
      <c r="L488" s="16"/>
      <c r="M488" s="16">
        <f>I488-K488-L488</f>
        <v>355000</v>
      </c>
      <c r="N488" s="11" t="str">
        <f>IF(J488&gt;0,"UNCLEARED",IF(J488=0,"CLEARED"))</f>
        <v>CLEARED</v>
      </c>
      <c r="O488" s="19"/>
    </row>
    <row r="489" spans="1:15" ht="14.4">
      <c r="A489" s="11">
        <v>488</v>
      </c>
      <c r="B489" s="11">
        <v>170471</v>
      </c>
      <c r="C489" s="21" t="s">
        <v>876</v>
      </c>
      <c r="D489" s="24">
        <v>42986</v>
      </c>
      <c r="E489" s="11" t="s">
        <v>51</v>
      </c>
      <c r="F489" s="25" t="s">
        <v>877</v>
      </c>
      <c r="G489" s="17">
        <v>3000000</v>
      </c>
      <c r="H489" s="17"/>
      <c r="I489" s="75">
        <v>3000000</v>
      </c>
      <c r="J489" s="16">
        <f>G489+H489-I489</f>
        <v>0</v>
      </c>
      <c r="K489" s="16"/>
      <c r="L489" s="16">
        <v>500000</v>
      </c>
      <c r="M489" s="16">
        <f>I489-K489-L489</f>
        <v>2500000</v>
      </c>
      <c r="N489" s="11" t="str">
        <f>IF(J489&gt;0,"UNCLEARED",IF(J489=0,"CLEARED"))</f>
        <v>CLEARED</v>
      </c>
      <c r="O489" s="19"/>
    </row>
    <row r="490" spans="1:15" ht="14.4">
      <c r="A490" s="11">
        <v>489</v>
      </c>
      <c r="B490" s="11">
        <v>170472</v>
      </c>
      <c r="C490" s="21" t="s">
        <v>878</v>
      </c>
      <c r="D490" s="24">
        <v>42987</v>
      </c>
      <c r="E490" s="11" t="s">
        <v>51</v>
      </c>
      <c r="F490" s="25" t="s">
        <v>879</v>
      </c>
      <c r="G490" s="17">
        <v>4500000</v>
      </c>
      <c r="H490" s="17"/>
      <c r="I490" s="75">
        <v>4500000</v>
      </c>
      <c r="J490" s="16">
        <f>G490+H490-I490</f>
        <v>0</v>
      </c>
      <c r="K490" s="16"/>
      <c r="L490" s="16"/>
      <c r="M490" s="16">
        <f>I490-K490-L490</f>
        <v>4500000</v>
      </c>
      <c r="N490" s="11" t="str">
        <f>IF(J490&gt;0,"UNCLEARED",IF(J490=0,"CLEARED"))</f>
        <v>CLEARED</v>
      </c>
      <c r="O490" s="19"/>
    </row>
    <row r="491" spans="1:15" ht="14.4">
      <c r="A491" s="11">
        <v>490</v>
      </c>
      <c r="B491" s="11">
        <v>170474</v>
      </c>
      <c r="C491" s="21" t="s">
        <v>880</v>
      </c>
      <c r="D491" s="24">
        <v>43069</v>
      </c>
      <c r="E491" s="11" t="s">
        <v>881</v>
      </c>
      <c r="F491" s="25" t="s">
        <v>173</v>
      </c>
      <c r="G491" s="17">
        <v>1150000</v>
      </c>
      <c r="H491" s="17">
        <f>G491*10%</f>
        <v>115000</v>
      </c>
      <c r="I491" s="35"/>
      <c r="J491" s="18">
        <f>G491+H491-I491</f>
        <v>1265000</v>
      </c>
      <c r="K491" s="16"/>
      <c r="L491" s="16">
        <v>200000</v>
      </c>
      <c r="M491" s="16">
        <f>I491-K491-L491</f>
        <v>-200000</v>
      </c>
      <c r="N491" s="11" t="str">
        <f>IF(J491&gt;0,"UNCLEARED",IF(J491=0,"CLEARED"))</f>
        <v>UNCLEARED</v>
      </c>
      <c r="O491" s="19"/>
    </row>
    <row r="492" spans="1:15" ht="14.4">
      <c r="A492" s="11">
        <v>491</v>
      </c>
      <c r="B492" s="11">
        <v>170474</v>
      </c>
      <c r="C492" s="21" t="s">
        <v>882</v>
      </c>
      <c r="D492" s="24">
        <v>42992</v>
      </c>
      <c r="E492" s="11" t="s">
        <v>51</v>
      </c>
      <c r="F492" s="25" t="s">
        <v>883</v>
      </c>
      <c r="G492" s="17">
        <v>3500000</v>
      </c>
      <c r="H492" s="17">
        <f>G492*10%</f>
        <v>350000</v>
      </c>
      <c r="I492" s="35">
        <v>3500000</v>
      </c>
      <c r="J492" s="16">
        <f>G492+H492-I492</f>
        <v>350000</v>
      </c>
      <c r="K492" s="16"/>
      <c r="L492" s="16"/>
      <c r="M492" s="16">
        <f>I492-K492-L492</f>
        <v>3500000</v>
      </c>
      <c r="N492" s="11" t="str">
        <f>IF(J492&gt;0,"UNCLEARED",IF(J492=0,"CLEARED"))</f>
        <v>UNCLEARED</v>
      </c>
      <c r="O492" s="19"/>
    </row>
    <row r="493" spans="1:15" ht="14.4">
      <c r="A493" s="11">
        <v>492</v>
      </c>
      <c r="B493" s="11">
        <v>170475</v>
      </c>
      <c r="C493" s="21" t="s">
        <v>884</v>
      </c>
      <c r="D493" s="24">
        <v>42992</v>
      </c>
      <c r="E493" s="11" t="s">
        <v>51</v>
      </c>
      <c r="F493" s="25" t="s">
        <v>885</v>
      </c>
      <c r="G493" s="17">
        <v>59500000</v>
      </c>
      <c r="H493" s="17"/>
      <c r="I493" s="35">
        <v>59500000</v>
      </c>
      <c r="J493" s="16">
        <f>G493+H493-I493</f>
        <v>0</v>
      </c>
      <c r="K493" s="16"/>
      <c r="L493" s="16"/>
      <c r="M493" s="16">
        <f>I493-K493-L493</f>
        <v>59500000</v>
      </c>
      <c r="N493" s="11" t="str">
        <f>IF(J493&gt;0,"UNCLEARED",IF(J493=0,"CLEARED"))</f>
        <v>CLEARED</v>
      </c>
      <c r="O493" s="19"/>
    </row>
    <row r="494" spans="1:15" ht="14.4">
      <c r="A494" s="11">
        <v>493</v>
      </c>
      <c r="B494" s="11">
        <v>170477</v>
      </c>
      <c r="C494" s="21" t="s">
        <v>886</v>
      </c>
      <c r="D494" s="24">
        <v>42966</v>
      </c>
      <c r="E494" s="11" t="s">
        <v>51</v>
      </c>
      <c r="F494" s="25" t="s">
        <v>887</v>
      </c>
      <c r="G494" s="17">
        <v>1500000</v>
      </c>
      <c r="H494" s="17"/>
      <c r="I494" s="35">
        <v>1500000</v>
      </c>
      <c r="J494" s="16">
        <f>G494+H494-I494</f>
        <v>0</v>
      </c>
      <c r="K494" s="16"/>
      <c r="L494" s="16">
        <v>31000</v>
      </c>
      <c r="M494" s="16">
        <f>I494-K494-L494</f>
        <v>1469000</v>
      </c>
      <c r="N494" s="11" t="str">
        <f>IF(J494&gt;0,"UNCLEARED",IF(J494=0,"CLEARED"))</f>
        <v>CLEARED</v>
      </c>
      <c r="O494" s="19"/>
    </row>
    <row r="495" spans="1:15" ht="14.4">
      <c r="A495" s="11">
        <v>494</v>
      </c>
      <c r="B495" s="11">
        <v>170478</v>
      </c>
      <c r="C495" s="21" t="s">
        <v>888</v>
      </c>
      <c r="D495" s="24">
        <v>43003</v>
      </c>
      <c r="E495" s="11" t="s">
        <v>51</v>
      </c>
      <c r="F495" s="25" t="s">
        <v>889</v>
      </c>
      <c r="G495" s="17">
        <v>20000000</v>
      </c>
      <c r="H495" s="17"/>
      <c r="I495" s="35">
        <v>20000000</v>
      </c>
      <c r="J495" s="16">
        <f>G495+H495-I495</f>
        <v>0</v>
      </c>
      <c r="K495" s="16"/>
      <c r="L495" s="16">
        <v>19050000</v>
      </c>
      <c r="M495" s="16">
        <f>I495-K495-L495</f>
        <v>950000</v>
      </c>
      <c r="N495" s="11" t="str">
        <f>IF(J495&gt;0,"UNCLEARED",IF(J495=0,"CLEARED"))</f>
        <v>CLEARED</v>
      </c>
      <c r="O495" s="19"/>
    </row>
    <row r="496" spans="1:15" ht="14.4">
      <c r="A496" s="11">
        <v>495</v>
      </c>
      <c r="B496" s="11">
        <v>170478</v>
      </c>
      <c r="C496" s="21" t="s">
        <v>888</v>
      </c>
      <c r="D496" s="24">
        <v>43055</v>
      </c>
      <c r="E496" s="11" t="s">
        <v>890</v>
      </c>
      <c r="F496" s="21" t="s">
        <v>891</v>
      </c>
      <c r="G496" s="18">
        <v>21500000</v>
      </c>
      <c r="H496" s="18"/>
      <c r="I496" s="31">
        <v>21500000</v>
      </c>
      <c r="J496" s="18">
        <v>0</v>
      </c>
      <c r="K496" s="18"/>
      <c r="L496" s="18">
        <v>12025000</v>
      </c>
      <c r="M496" s="18">
        <f>G496+H496-K496-L496</f>
        <v>9475000</v>
      </c>
      <c r="N496" s="11" t="str">
        <f>IF(J496&gt;0,"UNCLEARED",IF(J496=0,"CLEARED"))</f>
        <v>CLEARED</v>
      </c>
      <c r="O496" s="11"/>
    </row>
    <row r="497" spans="1:15" ht="14.4">
      <c r="A497" s="11">
        <v>496</v>
      </c>
      <c r="B497" s="11">
        <v>170479</v>
      </c>
      <c r="C497" s="21" t="s">
        <v>892</v>
      </c>
      <c r="D497" s="24">
        <v>42983</v>
      </c>
      <c r="E497" s="11" t="s">
        <v>54</v>
      </c>
      <c r="F497" s="25" t="s">
        <v>893</v>
      </c>
      <c r="G497" s="17">
        <v>2000000</v>
      </c>
      <c r="H497" s="17">
        <f>G497*10%</f>
        <v>200000</v>
      </c>
      <c r="I497" s="35">
        <v>2200000</v>
      </c>
      <c r="J497" s="16">
        <f>G497+H497-I497</f>
        <v>0</v>
      </c>
      <c r="K497" s="16"/>
      <c r="L497" s="16">
        <v>161000</v>
      </c>
      <c r="M497" s="16">
        <f>I497-K497-L497</f>
        <v>2039000</v>
      </c>
      <c r="N497" s="11" t="str">
        <f>IF(J497&gt;0,"UNCLEARED",IF(J497=0,"CLEARED"))</f>
        <v>CLEARED</v>
      </c>
      <c r="O497" s="19"/>
    </row>
    <row r="498" spans="1:15" ht="14.4">
      <c r="A498" s="11">
        <v>497</v>
      </c>
      <c r="B498" s="11">
        <v>170482</v>
      </c>
      <c r="C498" s="21" t="s">
        <v>894</v>
      </c>
      <c r="D498" s="24">
        <v>42989</v>
      </c>
      <c r="E498" s="11" t="s">
        <v>54</v>
      </c>
      <c r="F498" s="25" t="s">
        <v>895</v>
      </c>
      <c r="G498" s="17">
        <v>180000</v>
      </c>
      <c r="H498" s="17"/>
      <c r="I498" s="35">
        <v>180000</v>
      </c>
      <c r="J498" s="16">
        <f>G498+H498-I498</f>
        <v>0</v>
      </c>
      <c r="K498" s="16"/>
      <c r="L498" s="16"/>
      <c r="M498" s="16">
        <f>I498-K498-L498</f>
        <v>180000</v>
      </c>
      <c r="N498" s="11" t="str">
        <f>IF(J498&gt;0,"UNCLEARED",IF(J498=0,"CLEARED"))</f>
        <v>CLEARED</v>
      </c>
      <c r="O498" s="19"/>
    </row>
    <row r="499" spans="1:15" ht="14.4">
      <c r="A499" s="11">
        <v>498</v>
      </c>
      <c r="B499" s="11">
        <v>170482</v>
      </c>
      <c r="C499" s="21" t="s">
        <v>894</v>
      </c>
      <c r="D499" s="24">
        <v>42996</v>
      </c>
      <c r="E499" s="11" t="s">
        <v>54</v>
      </c>
      <c r="F499" s="25" t="s">
        <v>895</v>
      </c>
      <c r="G499" s="17">
        <v>180000</v>
      </c>
      <c r="H499" s="17"/>
      <c r="I499" s="35">
        <v>180000</v>
      </c>
      <c r="J499" s="16">
        <f>G499+H499-I499</f>
        <v>0</v>
      </c>
      <c r="K499" s="16"/>
      <c r="L499" s="16"/>
      <c r="M499" s="16">
        <f>I499-K499-L499</f>
        <v>180000</v>
      </c>
      <c r="N499" s="11" t="str">
        <f>IF(J499&gt;0,"UNCLEARED",IF(J499=0,"CLEARED"))</f>
        <v>CLEARED</v>
      </c>
      <c r="O499" s="19"/>
    </row>
    <row r="500" spans="1:15" ht="14.4">
      <c r="A500" s="11">
        <v>499</v>
      </c>
      <c r="B500" s="11">
        <v>170488</v>
      </c>
      <c r="C500" s="21" t="s">
        <v>896</v>
      </c>
      <c r="D500" s="24">
        <v>42993</v>
      </c>
      <c r="E500" s="11" t="s">
        <v>54</v>
      </c>
      <c r="F500" s="25" t="s">
        <v>897</v>
      </c>
      <c r="G500" s="17">
        <v>210000</v>
      </c>
      <c r="H500" s="17"/>
      <c r="I500" s="35">
        <v>210000</v>
      </c>
      <c r="J500" s="16">
        <f>G500+H500-I500</f>
        <v>0</v>
      </c>
      <c r="K500" s="16"/>
      <c r="L500" s="16"/>
      <c r="M500" s="16">
        <f>I500-K500-L500</f>
        <v>210000</v>
      </c>
      <c r="N500" s="11" t="str">
        <f>IF(J500&gt;0,"UNCLEARED",IF(J500=0,"CLEARED"))</f>
        <v>CLEARED</v>
      </c>
      <c r="O500" s="19"/>
    </row>
    <row r="501" spans="1:15" ht="14.4">
      <c r="A501" s="11">
        <v>500</v>
      </c>
      <c r="B501" s="11">
        <v>170492</v>
      </c>
      <c r="C501" s="21" t="s">
        <v>898</v>
      </c>
      <c r="D501" s="24">
        <v>43003</v>
      </c>
      <c r="E501" s="11" t="s">
        <v>54</v>
      </c>
      <c r="F501" s="25" t="s">
        <v>899</v>
      </c>
      <c r="G501" s="17">
        <v>700000</v>
      </c>
      <c r="H501" s="17"/>
      <c r="I501" s="35">
        <v>700000</v>
      </c>
      <c r="J501" s="16">
        <f>G501+H501-I501</f>
        <v>0</v>
      </c>
      <c r="K501" s="16"/>
      <c r="L501" s="16"/>
      <c r="M501" s="16">
        <f>I501-K501-L501</f>
        <v>700000</v>
      </c>
      <c r="N501" s="11" t="str">
        <f>IF(J501&gt;0,"UNCLEARED",IF(J501=0,"CLEARED"))</f>
        <v>CLEARED</v>
      </c>
      <c r="O501" s="19"/>
    </row>
    <row r="502" spans="1:15" ht="14.4">
      <c r="A502" s="11">
        <v>501</v>
      </c>
      <c r="B502" s="11">
        <v>170493</v>
      </c>
      <c r="C502" s="21" t="s">
        <v>900</v>
      </c>
      <c r="D502" s="24">
        <v>42982</v>
      </c>
      <c r="E502" s="11" t="s">
        <v>46</v>
      </c>
      <c r="F502" s="25" t="s">
        <v>901</v>
      </c>
      <c r="G502" s="17">
        <v>300000</v>
      </c>
      <c r="H502" s="17">
        <f>G502*10%</f>
        <v>30000</v>
      </c>
      <c r="I502" s="35">
        <v>330000</v>
      </c>
      <c r="J502" s="16">
        <f>G502+H502-I502</f>
        <v>0</v>
      </c>
      <c r="K502" s="16"/>
      <c r="L502" s="16">
        <v>0</v>
      </c>
      <c r="M502" s="16">
        <f>I502-K502-L502</f>
        <v>330000</v>
      </c>
      <c r="N502" s="11" t="str">
        <f>IF(J502&gt;0,"UNCLEARED",IF(J502=0,"CLEARED"))</f>
        <v>CLEARED</v>
      </c>
      <c r="O502" s="19"/>
    </row>
    <row r="503" spans="1:15" ht="14.4">
      <c r="A503" s="11">
        <v>502</v>
      </c>
      <c r="B503" s="11">
        <v>170494</v>
      </c>
      <c r="C503" s="21" t="s">
        <v>902</v>
      </c>
      <c r="D503" s="24">
        <v>42993</v>
      </c>
      <c r="E503" s="11" t="s">
        <v>46</v>
      </c>
      <c r="F503" s="25" t="s">
        <v>903</v>
      </c>
      <c r="G503" s="17">
        <v>600000</v>
      </c>
      <c r="H503" s="17"/>
      <c r="I503" s="35">
        <v>600000</v>
      </c>
      <c r="J503" s="16">
        <f>G503+H503-I503</f>
        <v>0</v>
      </c>
      <c r="K503" s="16"/>
      <c r="L503" s="16">
        <v>100000</v>
      </c>
      <c r="M503" s="16">
        <f>I503-K503-L503</f>
        <v>500000</v>
      </c>
      <c r="N503" s="11" t="str">
        <f>IF(J503&gt;0,"UNCLEARED",IF(J503=0,"CLEARED"))</f>
        <v>CLEARED</v>
      </c>
      <c r="O503" s="19"/>
    </row>
    <row r="504" spans="1:15" ht="14.4">
      <c r="A504" s="11">
        <v>503</v>
      </c>
      <c r="B504" s="11">
        <v>170495</v>
      </c>
      <c r="C504" s="21" t="s">
        <v>904</v>
      </c>
      <c r="D504" s="24">
        <v>42993</v>
      </c>
      <c r="E504" s="11" t="s">
        <v>46</v>
      </c>
      <c r="F504" s="25" t="s">
        <v>905</v>
      </c>
      <c r="G504" s="17">
        <v>1750000</v>
      </c>
      <c r="H504" s="17"/>
      <c r="I504" s="35">
        <v>1750000</v>
      </c>
      <c r="J504" s="16">
        <f>G504+H504-I504</f>
        <v>0</v>
      </c>
      <c r="K504" s="16"/>
      <c r="L504" s="16">
        <v>500000</v>
      </c>
      <c r="M504" s="16">
        <f>I504-K504-L504</f>
        <v>1250000</v>
      </c>
      <c r="N504" s="11" t="str">
        <f>IF(J504&gt;0,"UNCLEARED",IF(J504=0,"CLEARED"))</f>
        <v>CLEARED</v>
      </c>
      <c r="O504" s="19"/>
    </row>
    <row r="505" spans="1:15" ht="14.4">
      <c r="A505" s="11">
        <v>504</v>
      </c>
      <c r="B505" s="11">
        <v>170497</v>
      </c>
      <c r="C505" s="21" t="s">
        <v>906</v>
      </c>
      <c r="D505" s="24">
        <v>43005</v>
      </c>
      <c r="E505" s="11" t="s">
        <v>46</v>
      </c>
      <c r="F505" s="25" t="s">
        <v>907</v>
      </c>
      <c r="G505" s="17">
        <v>300000</v>
      </c>
      <c r="H505" s="17"/>
      <c r="I505" s="35">
        <v>300000</v>
      </c>
      <c r="J505" s="16">
        <f>G505+H505-I505</f>
        <v>0</v>
      </c>
      <c r="K505" s="16"/>
      <c r="L505" s="16">
        <v>150000</v>
      </c>
      <c r="M505" s="16">
        <f>I505-K505-L505</f>
        <v>150000</v>
      </c>
      <c r="N505" s="11" t="str">
        <f>IF(J505&gt;0,"UNCLEARED",IF(J505=0,"CLEARED"))</f>
        <v>CLEARED</v>
      </c>
      <c r="O505" s="19"/>
    </row>
    <row r="506" spans="1:15" ht="14.4">
      <c r="A506" s="11">
        <v>505</v>
      </c>
      <c r="B506" s="11">
        <v>170498</v>
      </c>
      <c r="C506" s="21" t="s">
        <v>908</v>
      </c>
      <c r="D506" s="24">
        <v>43004</v>
      </c>
      <c r="E506" s="11" t="s">
        <v>46</v>
      </c>
      <c r="F506" s="25" t="s">
        <v>909</v>
      </c>
      <c r="G506" s="17">
        <v>300000</v>
      </c>
      <c r="H506" s="17"/>
      <c r="I506" s="35">
        <v>300000</v>
      </c>
      <c r="J506" s="16">
        <f>G506+H506-I506</f>
        <v>0</v>
      </c>
      <c r="K506" s="16"/>
      <c r="L506" s="16">
        <v>200000</v>
      </c>
      <c r="M506" s="16">
        <f>I506-K506-L506</f>
        <v>100000</v>
      </c>
      <c r="N506" s="11" t="str">
        <f>IF(J506&gt;0,"UNCLEARED",IF(J506=0,"CLEARED"))</f>
        <v>CLEARED</v>
      </c>
      <c r="O506" s="19"/>
    </row>
    <row r="507" spans="1:15" ht="14.4">
      <c r="A507" s="11">
        <v>506</v>
      </c>
      <c r="B507" s="11">
        <v>170499</v>
      </c>
      <c r="C507" s="21" t="s">
        <v>910</v>
      </c>
      <c r="D507" s="24">
        <v>43010</v>
      </c>
      <c r="E507" s="11" t="s">
        <v>911</v>
      </c>
      <c r="F507" s="25" t="s">
        <v>145</v>
      </c>
      <c r="G507" s="17">
        <v>1300000</v>
      </c>
      <c r="H507" s="17"/>
      <c r="I507" s="35">
        <v>1300000</v>
      </c>
      <c r="J507" s="16">
        <f>G507+H507-I507</f>
        <v>0</v>
      </c>
      <c r="K507" s="16"/>
      <c r="L507" s="16">
        <v>425000</v>
      </c>
      <c r="M507" s="16">
        <f>I507-K507-L507</f>
        <v>875000</v>
      </c>
      <c r="N507" s="11" t="str">
        <f>IF(J507&gt;0,"UNCLEARED",IF(J507=0,"CLEARED"))</f>
        <v>CLEARED</v>
      </c>
      <c r="O507" s="19"/>
    </row>
    <row r="508" spans="1:15" ht="14.4">
      <c r="A508" s="11">
        <v>507</v>
      </c>
      <c r="B508" s="11">
        <v>170499</v>
      </c>
      <c r="C508" s="21" t="s">
        <v>910</v>
      </c>
      <c r="D508" s="24">
        <v>43039</v>
      </c>
      <c r="E508" s="11" t="s">
        <v>756</v>
      </c>
      <c r="F508" s="25" t="s">
        <v>145</v>
      </c>
      <c r="G508" s="17">
        <v>1300000</v>
      </c>
      <c r="H508" s="17"/>
      <c r="I508" s="35">
        <v>1300000</v>
      </c>
      <c r="J508" s="16">
        <f>G508+H508-I508</f>
        <v>0</v>
      </c>
      <c r="K508" s="16"/>
      <c r="L508" s="16">
        <v>402000</v>
      </c>
      <c r="M508" s="16">
        <f>I508-K508-L508</f>
        <v>898000</v>
      </c>
      <c r="N508" s="11" t="str">
        <f>IF(J508&gt;0,"UNCLEARED",IF(J508=0,"CLEARED"))</f>
        <v>CLEARED</v>
      </c>
      <c r="O508" s="19"/>
    </row>
    <row r="509" spans="1:15" ht="14.4">
      <c r="A509" s="11">
        <v>508</v>
      </c>
      <c r="B509" s="11">
        <v>170499</v>
      </c>
      <c r="C509" s="21" t="s">
        <v>910</v>
      </c>
      <c r="D509" s="24">
        <v>43053</v>
      </c>
      <c r="E509" s="11" t="s">
        <v>912</v>
      </c>
      <c r="F509" s="21" t="s">
        <v>891</v>
      </c>
      <c r="G509" s="18">
        <v>2000000</v>
      </c>
      <c r="H509" s="18"/>
      <c r="I509" s="31">
        <v>2000000</v>
      </c>
      <c r="J509" s="18">
        <v>0</v>
      </c>
      <c r="K509" s="18"/>
      <c r="L509" s="18">
        <v>170000</v>
      </c>
      <c r="M509" s="18">
        <f>G509+H509-K509-L509</f>
        <v>1830000</v>
      </c>
      <c r="N509" s="11" t="str">
        <f>IF(J509&gt;0,"UNCLEARED",IF(J509=0,"CLEARED"))</f>
        <v>CLEARED</v>
      </c>
      <c r="O509" s="11"/>
    </row>
    <row r="510" spans="1:15" ht="14.4">
      <c r="A510" s="11">
        <v>509</v>
      </c>
      <c r="B510" s="11">
        <v>170499</v>
      </c>
      <c r="C510" s="21" t="s">
        <v>910</v>
      </c>
      <c r="D510" s="24">
        <v>43069</v>
      </c>
      <c r="E510" s="11" t="s">
        <v>913</v>
      </c>
      <c r="F510" s="21" t="s">
        <v>914</v>
      </c>
      <c r="G510" s="18">
        <v>1150000</v>
      </c>
      <c r="H510" s="18"/>
      <c r="I510" s="31">
        <v>1150000</v>
      </c>
      <c r="J510" s="18">
        <f>G510+H510-I510</f>
        <v>0</v>
      </c>
      <c r="K510" s="18"/>
      <c r="L510" s="18">
        <v>325000</v>
      </c>
      <c r="M510" s="16">
        <f>I510-K510-L510</f>
        <v>825000</v>
      </c>
      <c r="N510" s="11" t="str">
        <f>IF(J510&gt;0,"UNCLEARED",IF(J510=0,"CLEARED"))</f>
        <v>CLEARED</v>
      </c>
      <c r="O510" s="11" t="s">
        <v>915</v>
      </c>
    </row>
    <row r="511" spans="1:15" ht="14.4">
      <c r="A511" s="11">
        <v>510</v>
      </c>
      <c r="B511" s="11">
        <v>170500</v>
      </c>
      <c r="C511" s="21" t="s">
        <v>916</v>
      </c>
      <c r="D511" s="24">
        <v>43010</v>
      </c>
      <c r="E511" s="11" t="s">
        <v>917</v>
      </c>
      <c r="F511" s="25" t="s">
        <v>918</v>
      </c>
      <c r="G511" s="67">
        <v>300000</v>
      </c>
      <c r="H511" s="17"/>
      <c r="I511" s="17">
        <v>300000</v>
      </c>
      <c r="J511" s="16">
        <f>G511+H511-I511</f>
        <v>0</v>
      </c>
      <c r="K511" s="16"/>
      <c r="L511" s="16"/>
      <c r="M511" s="16">
        <f>I511-K511-L511</f>
        <v>300000</v>
      </c>
      <c r="N511" s="11" t="str">
        <f>IF(J511&gt;0,"UNCLEARED",IF(J511=0,"CLEARED"))</f>
        <v>CLEARED</v>
      </c>
      <c r="O511" s="19"/>
    </row>
    <row r="512" spans="1:15" ht="14.4">
      <c r="A512" s="11">
        <v>511</v>
      </c>
      <c r="B512" s="11">
        <v>170501</v>
      </c>
      <c r="C512" s="21" t="s">
        <v>919</v>
      </c>
      <c r="D512" s="24">
        <v>43010</v>
      </c>
      <c r="E512" s="11" t="s">
        <v>920</v>
      </c>
      <c r="F512" s="25" t="s">
        <v>387</v>
      </c>
      <c r="G512" s="51">
        <v>200000</v>
      </c>
      <c r="H512" s="17"/>
      <c r="I512" s="17">
        <v>200000</v>
      </c>
      <c r="J512" s="16">
        <f>G512+H512-I512</f>
        <v>0</v>
      </c>
      <c r="K512" s="16"/>
      <c r="L512" s="16"/>
      <c r="M512" s="16">
        <f>I512-K512-L512</f>
        <v>200000</v>
      </c>
      <c r="N512" s="11" t="str">
        <f>IF(J512&gt;0,"UNCLEARED",IF(J512=0,"CLEARED"))</f>
        <v>CLEARED</v>
      </c>
      <c r="O512" s="19"/>
    </row>
    <row r="513" spans="1:15" ht="14.4">
      <c r="A513" s="11">
        <v>512</v>
      </c>
      <c r="B513" s="11">
        <v>170501</v>
      </c>
      <c r="C513" s="21" t="s">
        <v>919</v>
      </c>
      <c r="D513" s="24">
        <v>43019</v>
      </c>
      <c r="E513" s="11" t="s">
        <v>921</v>
      </c>
      <c r="F513" s="25" t="s">
        <v>387</v>
      </c>
      <c r="G513" s="17">
        <v>60000</v>
      </c>
      <c r="H513" s="17"/>
      <c r="I513" s="35">
        <v>60000</v>
      </c>
      <c r="J513" s="16">
        <f>G513+H513-I513</f>
        <v>0</v>
      </c>
      <c r="K513" s="16"/>
      <c r="L513" s="16"/>
      <c r="M513" s="16">
        <f>I513-K513-L513</f>
        <v>60000</v>
      </c>
      <c r="N513" s="11" t="str">
        <f>IF(J513&gt;0,"UNCLEARED",IF(J513=0,"CLEARED"))</f>
        <v>CLEARED</v>
      </c>
      <c r="O513" s="19"/>
    </row>
    <row r="514" spans="1:15" ht="14.4">
      <c r="A514" s="11">
        <v>513</v>
      </c>
      <c r="B514" s="11">
        <v>170502</v>
      </c>
      <c r="C514" s="21" t="s">
        <v>922</v>
      </c>
      <c r="D514" s="24">
        <v>43010</v>
      </c>
      <c r="E514" s="11" t="s">
        <v>923</v>
      </c>
      <c r="F514" s="25" t="s">
        <v>387</v>
      </c>
      <c r="G514" s="51">
        <v>200000</v>
      </c>
      <c r="H514" s="17"/>
      <c r="I514" s="17">
        <v>200000</v>
      </c>
      <c r="J514" s="16">
        <f>G514+H514-I514</f>
        <v>0</v>
      </c>
      <c r="K514" s="16"/>
      <c r="L514" s="16"/>
      <c r="M514" s="16">
        <f>I514-K514-L514</f>
        <v>200000</v>
      </c>
      <c r="N514" s="11" t="str">
        <f>IF(J514&gt;0,"UNCLEARED",IF(J514=0,"CLEARED"))</f>
        <v>CLEARED</v>
      </c>
      <c r="O514" s="19"/>
    </row>
    <row r="515" spans="1:15" ht="14.4">
      <c r="A515" s="11">
        <v>514</v>
      </c>
      <c r="B515" s="11">
        <v>170503</v>
      </c>
      <c r="C515" s="21" t="s">
        <v>924</v>
      </c>
      <c r="D515" s="24">
        <v>43010</v>
      </c>
      <c r="E515" s="11" t="s">
        <v>925</v>
      </c>
      <c r="F515" s="25" t="s">
        <v>926</v>
      </c>
      <c r="G515" s="51">
        <v>350000</v>
      </c>
      <c r="H515" s="17"/>
      <c r="I515" s="17">
        <v>350000</v>
      </c>
      <c r="J515" s="16">
        <f>G515+H515-I515</f>
        <v>0</v>
      </c>
      <c r="K515" s="16"/>
      <c r="L515" s="16"/>
      <c r="M515" s="16">
        <f>I515-K515-L515</f>
        <v>350000</v>
      </c>
      <c r="N515" s="11" t="str">
        <f>IF(J515&gt;0,"UNCLEARED",IF(J515=0,"CLEARED"))</f>
        <v>CLEARED</v>
      </c>
      <c r="O515" s="19"/>
    </row>
    <row r="516" spans="1:15" ht="14.4">
      <c r="A516" s="11">
        <v>515</v>
      </c>
      <c r="B516" s="11">
        <v>170504</v>
      </c>
      <c r="C516" s="21"/>
      <c r="D516" s="24"/>
      <c r="E516" s="11"/>
      <c r="F516" s="25" t="s">
        <v>927</v>
      </c>
      <c r="G516" s="51"/>
      <c r="H516" s="17"/>
      <c r="I516" s="17"/>
      <c r="J516" s="16">
        <f>G516+H516-I516</f>
        <v>0</v>
      </c>
      <c r="K516" s="16"/>
      <c r="L516" s="16"/>
      <c r="M516" s="16">
        <f>I516-K516-L516</f>
        <v>0</v>
      </c>
      <c r="N516" s="11" t="str">
        <f>IF(J516&gt;0,"UNCLEARED",IF(J516=0,"CLEARED"))</f>
        <v>CLEARED</v>
      </c>
      <c r="O516" s="19"/>
    </row>
    <row r="517" spans="1:15" ht="14.4">
      <c r="A517" s="11">
        <v>516</v>
      </c>
      <c r="B517" s="11">
        <v>170506</v>
      </c>
      <c r="C517" s="21" t="s">
        <v>928</v>
      </c>
      <c r="D517" s="24">
        <v>43010</v>
      </c>
      <c r="E517" s="11" t="s">
        <v>929</v>
      </c>
      <c r="F517" s="25" t="s">
        <v>930</v>
      </c>
      <c r="G517" s="51">
        <v>2000000</v>
      </c>
      <c r="H517" s="17">
        <v>200000</v>
      </c>
      <c r="I517" s="17">
        <v>2200000</v>
      </c>
      <c r="J517" s="16">
        <f>G517+H517-I517</f>
        <v>0</v>
      </c>
      <c r="K517" s="16"/>
      <c r="L517" s="16">
        <v>150000</v>
      </c>
      <c r="M517" s="16">
        <f>I517-K517-L517</f>
        <v>2050000</v>
      </c>
      <c r="N517" s="11" t="str">
        <f>IF(J517&gt;0,"UNCLEARED",IF(J517=0,"CLEARED"))</f>
        <v>CLEARED</v>
      </c>
      <c r="O517" s="19"/>
    </row>
    <row r="518" spans="1:15" ht="14.4">
      <c r="A518" s="11">
        <v>517</v>
      </c>
      <c r="B518" s="11">
        <v>170506</v>
      </c>
      <c r="C518" s="21" t="s">
        <v>928</v>
      </c>
      <c r="D518" s="24">
        <v>43041</v>
      </c>
      <c r="E518" s="11" t="s">
        <v>931</v>
      </c>
      <c r="F518" s="21" t="s">
        <v>932</v>
      </c>
      <c r="G518" s="18">
        <v>2000000</v>
      </c>
      <c r="H518" s="18">
        <v>200000</v>
      </c>
      <c r="I518" s="31">
        <v>2200000</v>
      </c>
      <c r="J518" s="16">
        <f>G518+H518-I518</f>
        <v>0</v>
      </c>
      <c r="K518" s="18"/>
      <c r="L518" s="18">
        <v>170000</v>
      </c>
      <c r="M518" s="16">
        <f>I518-K518-L518</f>
        <v>2030000</v>
      </c>
      <c r="N518" s="11" t="str">
        <f>IF(J518&gt;0,"UNCLEARED",IF(J518=0,"CLEARED"))</f>
        <v>CLEARED</v>
      </c>
      <c r="O518" s="11"/>
    </row>
    <row r="519" spans="1:15" ht="14.4">
      <c r="A519" s="11">
        <v>518</v>
      </c>
      <c r="B519" s="11">
        <v>170507</v>
      </c>
      <c r="C519" s="21" t="s">
        <v>933</v>
      </c>
      <c r="D519" s="24">
        <v>43011</v>
      </c>
      <c r="E519" s="11" t="s">
        <v>934</v>
      </c>
      <c r="F519" s="25" t="s">
        <v>935</v>
      </c>
      <c r="G519" s="51">
        <v>5000000</v>
      </c>
      <c r="H519" s="17"/>
      <c r="I519" s="17">
        <v>5000000</v>
      </c>
      <c r="J519" s="16">
        <f>G519+H519-I519</f>
        <v>0</v>
      </c>
      <c r="K519" s="16"/>
      <c r="L519" s="16"/>
      <c r="M519" s="16">
        <f>I519-K519-L519</f>
        <v>5000000</v>
      </c>
      <c r="N519" s="11" t="str">
        <f>IF(J519&gt;0,"UNCLEARED",IF(J519=0,"CLEARED"))</f>
        <v>CLEARED</v>
      </c>
      <c r="O519" s="19"/>
    </row>
    <row r="520" spans="1:15" ht="14.4">
      <c r="A520" s="11">
        <v>519</v>
      </c>
      <c r="B520" s="11">
        <v>170507</v>
      </c>
      <c r="C520" s="21" t="s">
        <v>933</v>
      </c>
      <c r="D520" s="24">
        <v>43018</v>
      </c>
      <c r="E520" s="11" t="s">
        <v>936</v>
      </c>
      <c r="F520" s="25" t="s">
        <v>937</v>
      </c>
      <c r="G520" s="17">
        <v>112000000</v>
      </c>
      <c r="H520" s="17"/>
      <c r="I520" s="35">
        <v>112000000</v>
      </c>
      <c r="J520" s="16">
        <f>G520+H520-I520</f>
        <v>0</v>
      </c>
      <c r="K520" s="16"/>
      <c r="L520" s="16">
        <v>607000</v>
      </c>
      <c r="M520" s="16">
        <f>I520-K520-L520</f>
        <v>111393000</v>
      </c>
      <c r="N520" s="11" t="str">
        <f>IF(J520&gt;0,"UNCLEARED",IF(J520=0,"CLEARED"))</f>
        <v>CLEARED</v>
      </c>
      <c r="O520" s="19"/>
    </row>
    <row r="521" spans="1:15" ht="14.4">
      <c r="A521" s="11">
        <v>520</v>
      </c>
      <c r="B521" s="11">
        <v>170508</v>
      </c>
      <c r="C521" s="21" t="s">
        <v>938</v>
      </c>
      <c r="D521" s="24">
        <v>43011</v>
      </c>
      <c r="E521" s="11" t="s">
        <v>939</v>
      </c>
      <c r="F521" s="25" t="s">
        <v>940</v>
      </c>
      <c r="G521" s="17">
        <v>12600000</v>
      </c>
      <c r="H521" s="17">
        <v>1260000</v>
      </c>
      <c r="I521" s="75">
        <v>13860000</v>
      </c>
      <c r="J521" s="16">
        <f>G521+H521-I521</f>
        <v>0</v>
      </c>
      <c r="K521" s="16"/>
      <c r="L521" s="16"/>
      <c r="M521" s="16">
        <f>I521-K521-L521</f>
        <v>13860000</v>
      </c>
      <c r="N521" s="11" t="str">
        <f>IF(J521&gt;0,"UNCLEARED",IF(J521=0,"CLEARED"))</f>
        <v>CLEARED</v>
      </c>
      <c r="O521" s="19"/>
    </row>
    <row r="522" spans="1:15" ht="14.4">
      <c r="A522" s="11">
        <v>521</v>
      </c>
      <c r="B522" s="11">
        <v>170508</v>
      </c>
      <c r="C522" s="21" t="s">
        <v>938</v>
      </c>
      <c r="D522" s="24">
        <v>43014</v>
      </c>
      <c r="E522" s="11" t="s">
        <v>941</v>
      </c>
      <c r="F522" s="25" t="s">
        <v>145</v>
      </c>
      <c r="G522" s="17">
        <v>1320000</v>
      </c>
      <c r="H522" s="17">
        <v>132000</v>
      </c>
      <c r="I522" s="35"/>
      <c r="J522" s="16">
        <f>G522+H522-I522</f>
        <v>1452000</v>
      </c>
      <c r="K522" s="16"/>
      <c r="L522" s="16"/>
      <c r="M522" s="16">
        <f>I522-K522-L522</f>
        <v>0</v>
      </c>
      <c r="N522" s="11" t="str">
        <f>IF(J522&gt;0,"UNCLEARED",IF(J522=0,"CLEARED"))</f>
        <v>UNCLEARED</v>
      </c>
      <c r="O522" s="19"/>
    </row>
    <row r="523" spans="1:15" ht="14.4">
      <c r="A523" s="11">
        <v>522</v>
      </c>
      <c r="B523" s="11">
        <v>170508</v>
      </c>
      <c r="C523" s="21" t="s">
        <v>938</v>
      </c>
      <c r="D523" s="24">
        <v>43042</v>
      </c>
      <c r="E523" s="11" t="s">
        <v>942</v>
      </c>
      <c r="F523" s="21" t="s">
        <v>943</v>
      </c>
      <c r="G523" s="18">
        <v>50400000</v>
      </c>
      <c r="H523" s="18">
        <v>5040000</v>
      </c>
      <c r="I523" s="31">
        <v>55440000</v>
      </c>
      <c r="J523" s="16">
        <f>G523+H523-I523</f>
        <v>0</v>
      </c>
      <c r="K523" s="18"/>
      <c r="L523" s="18">
        <v>20000</v>
      </c>
      <c r="M523" s="16">
        <f>I523-K523-L523</f>
        <v>55420000</v>
      </c>
      <c r="N523" s="11" t="str">
        <f>IF(J523&gt;0,"UNCLEARED",IF(J523=0,"CLEARED"))</f>
        <v>CLEARED</v>
      </c>
      <c r="O523" s="11"/>
    </row>
    <row r="524" spans="1:15" ht="14.4">
      <c r="A524" s="11">
        <v>523</v>
      </c>
      <c r="B524" s="11">
        <v>170509</v>
      </c>
      <c r="C524" s="21"/>
      <c r="D524" s="24"/>
      <c r="E524" s="11"/>
      <c r="F524" s="25" t="s">
        <v>145</v>
      </c>
      <c r="G524" s="17"/>
      <c r="H524" s="17"/>
      <c r="I524" s="75"/>
      <c r="J524" s="16">
        <f>G524+H524-I524</f>
        <v>0</v>
      </c>
      <c r="K524" s="16"/>
      <c r="L524" s="16"/>
      <c r="M524" s="16">
        <f>I524-K524-L524</f>
        <v>0</v>
      </c>
      <c r="N524" s="11" t="str">
        <f>IF(J524&gt;0,"UNCLEARED",IF(J524=0,"CLEARED"))</f>
        <v>CLEARED</v>
      </c>
      <c r="O524" s="19"/>
    </row>
    <row r="525" spans="1:15" ht="14.4">
      <c r="A525" s="11">
        <v>524</v>
      </c>
      <c r="B525" s="11">
        <v>170510</v>
      </c>
      <c r="C525" s="21" t="s">
        <v>944</v>
      </c>
      <c r="D525" s="24">
        <v>43011</v>
      </c>
      <c r="E525" s="11" t="s">
        <v>945</v>
      </c>
      <c r="F525" s="25" t="s">
        <v>946</v>
      </c>
      <c r="G525" s="17">
        <v>14000000</v>
      </c>
      <c r="H525" s="17">
        <v>1250000</v>
      </c>
      <c r="I525" s="35">
        <v>15250000</v>
      </c>
      <c r="J525" s="16">
        <f>G525+H525-I525</f>
        <v>0</v>
      </c>
      <c r="K525" s="16"/>
      <c r="L525" s="16">
        <v>205000</v>
      </c>
      <c r="M525" s="16">
        <f>I525-K525-L525</f>
        <v>15045000</v>
      </c>
      <c r="N525" s="11" t="str">
        <f>IF(J525&gt;0,"UNCLEARED",IF(J525=0,"CLEARED"))</f>
        <v>CLEARED</v>
      </c>
      <c r="O525" s="19"/>
    </row>
    <row r="526" spans="1:15" ht="14.4">
      <c r="A526" s="11">
        <v>525</v>
      </c>
      <c r="B526" s="11">
        <v>170511</v>
      </c>
      <c r="C526" s="21" t="s">
        <v>947</v>
      </c>
      <c r="D526" s="24">
        <v>43014</v>
      </c>
      <c r="E526" s="11" t="s">
        <v>948</v>
      </c>
      <c r="F526" s="25" t="s">
        <v>443</v>
      </c>
      <c r="G526" s="17">
        <v>1000000</v>
      </c>
      <c r="H526" s="17"/>
      <c r="I526" s="75">
        <v>1000000</v>
      </c>
      <c r="J526" s="16">
        <f>G526+H526-I526</f>
        <v>0</v>
      </c>
      <c r="K526" s="16"/>
      <c r="L526" s="16"/>
      <c r="M526" s="16">
        <f>I526-K526-L526</f>
        <v>1000000</v>
      </c>
      <c r="N526" s="11" t="str">
        <f>IF(J526&gt;0,"UNCLEARED",IF(J526=0,"CLEARED"))</f>
        <v>CLEARED</v>
      </c>
      <c r="O526" s="19"/>
    </row>
    <row r="527" spans="1:15" ht="86.4">
      <c r="A527" s="11">
        <v>526</v>
      </c>
      <c r="B527" s="11">
        <v>170512</v>
      </c>
      <c r="C527" s="32" t="s">
        <v>949</v>
      </c>
      <c r="D527" s="24">
        <v>43080</v>
      </c>
      <c r="E527" s="11" t="s">
        <v>950</v>
      </c>
      <c r="F527" s="21" t="s">
        <v>951</v>
      </c>
      <c r="G527" s="18">
        <v>6300000</v>
      </c>
      <c r="H527" s="17">
        <f>G527*10%</f>
        <v>630000</v>
      </c>
      <c r="I527" s="31">
        <v>6930000</v>
      </c>
      <c r="J527" s="18">
        <f>G527+H527-I527</f>
        <v>0</v>
      </c>
      <c r="K527" s="18"/>
      <c r="L527" s="18">
        <v>5050000</v>
      </c>
      <c r="M527" s="16">
        <f>I527-K527-L527</f>
        <v>1880000</v>
      </c>
      <c r="N527" s="11" t="str">
        <f>IF(J527&gt;0,"UNCLEARED",IF(J527=0,"CLEARED"))</f>
        <v>CLEARED</v>
      </c>
      <c r="O527" s="11"/>
    </row>
    <row r="528" spans="1:15" ht="86.4">
      <c r="A528" s="11">
        <v>527</v>
      </c>
      <c r="B528" s="11">
        <v>170512</v>
      </c>
      <c r="C528" s="32" t="s">
        <v>949</v>
      </c>
      <c r="D528" s="24">
        <v>43017</v>
      </c>
      <c r="E528" s="11" t="s">
        <v>952</v>
      </c>
      <c r="F528" s="25" t="s">
        <v>953</v>
      </c>
      <c r="G528" s="17">
        <v>6300000</v>
      </c>
      <c r="H528" s="17">
        <v>630000</v>
      </c>
      <c r="I528" s="35">
        <v>6930000</v>
      </c>
      <c r="J528" s="16">
        <f>G528+H528-I528</f>
        <v>0</v>
      </c>
      <c r="K528" s="16"/>
      <c r="L528" s="16">
        <v>5065000</v>
      </c>
      <c r="M528" s="16">
        <f>I528-K528-L528</f>
        <v>1865000</v>
      </c>
      <c r="N528" s="11" t="str">
        <f>IF(J528&gt;0,"UNCLEARED",IF(J528=0,"CLEARED"))</f>
        <v>CLEARED</v>
      </c>
      <c r="O528" s="19"/>
    </row>
    <row r="529" spans="1:15" ht="86.4">
      <c r="A529" s="11">
        <v>528</v>
      </c>
      <c r="B529" s="11">
        <v>170512</v>
      </c>
      <c r="C529" s="32" t="s">
        <v>949</v>
      </c>
      <c r="D529" s="24">
        <v>43047</v>
      </c>
      <c r="E529" s="11" t="s">
        <v>954</v>
      </c>
      <c r="F529" s="21" t="s">
        <v>953</v>
      </c>
      <c r="G529" s="18">
        <v>6300000</v>
      </c>
      <c r="H529" s="18">
        <v>630000</v>
      </c>
      <c r="I529" s="31">
        <v>6930000</v>
      </c>
      <c r="J529" s="18">
        <v>0</v>
      </c>
      <c r="K529" s="18"/>
      <c r="L529" s="18">
        <v>5065000</v>
      </c>
      <c r="M529" s="18">
        <f>G529+H529-K529-L529</f>
        <v>1865000</v>
      </c>
      <c r="N529" s="11" t="str">
        <f>IF(J529&gt;0,"UNCLEARED",IF(J529=0,"CLEARED"))</f>
        <v>CLEARED</v>
      </c>
      <c r="O529" s="11"/>
    </row>
    <row r="530" spans="1:15" ht="14.4">
      <c r="A530" s="11">
        <v>529</v>
      </c>
      <c r="B530" s="11">
        <v>170512</v>
      </c>
      <c r="C530" s="21" t="s">
        <v>955</v>
      </c>
      <c r="D530" s="24">
        <v>42842</v>
      </c>
      <c r="E530" s="11" t="s">
        <v>46</v>
      </c>
      <c r="F530" s="25" t="s">
        <v>956</v>
      </c>
      <c r="G530" s="51">
        <v>800000</v>
      </c>
      <c r="H530" s="17"/>
      <c r="I530" s="17">
        <v>800000</v>
      </c>
      <c r="J530" s="16">
        <f>G530+H530-I530</f>
        <v>0</v>
      </c>
      <c r="K530" s="16"/>
      <c r="L530" s="16">
        <v>100000</v>
      </c>
      <c r="M530" s="16">
        <f>I530-K530-L530</f>
        <v>700000</v>
      </c>
      <c r="N530" s="11" t="str">
        <f>IF(J530&gt;0,"UNCLEARED",IF(J530=0,"CLEARED"))</f>
        <v>CLEARED</v>
      </c>
      <c r="O530" s="19"/>
    </row>
    <row r="531" spans="1:15" ht="14.4">
      <c r="A531" s="11">
        <v>530</v>
      </c>
      <c r="B531" s="11">
        <v>170512</v>
      </c>
      <c r="C531" s="21" t="s">
        <v>957</v>
      </c>
      <c r="D531" s="24">
        <v>42877</v>
      </c>
      <c r="E531" s="11" t="s">
        <v>54</v>
      </c>
      <c r="F531" s="25" t="s">
        <v>958</v>
      </c>
      <c r="G531" s="51">
        <v>6300000</v>
      </c>
      <c r="H531" s="17"/>
      <c r="I531" s="51">
        <v>6300000</v>
      </c>
      <c r="J531" s="16">
        <f>G531+H531-I531</f>
        <v>0</v>
      </c>
      <c r="K531" s="16"/>
      <c r="L531" s="16">
        <v>5036000</v>
      </c>
      <c r="M531" s="16">
        <f>I531-K531-L531</f>
        <v>1264000</v>
      </c>
      <c r="N531" s="11" t="str">
        <f>IF(J531&gt;0,"UNCLEARED",IF(J531=0,"CLEARED"))</f>
        <v>CLEARED</v>
      </c>
      <c r="O531" s="19"/>
    </row>
    <row r="532" spans="1:15" ht="14.4">
      <c r="A532" s="11">
        <v>531</v>
      </c>
      <c r="B532" s="11">
        <v>170512</v>
      </c>
      <c r="C532" s="21" t="s">
        <v>959</v>
      </c>
      <c r="D532" s="24">
        <v>42797</v>
      </c>
      <c r="E532" s="11" t="s">
        <v>46</v>
      </c>
      <c r="F532" s="25" t="s">
        <v>960</v>
      </c>
      <c r="G532" s="50">
        <v>500000</v>
      </c>
      <c r="H532" s="17"/>
      <c r="I532" s="51">
        <v>500000</v>
      </c>
      <c r="J532" s="16">
        <f>G532+H532-I532</f>
        <v>0</v>
      </c>
      <c r="K532" s="16"/>
      <c r="L532" s="16">
        <v>200000</v>
      </c>
      <c r="M532" s="16">
        <f>I532-K532-L532</f>
        <v>300000</v>
      </c>
      <c r="N532" s="11" t="str">
        <f>IF(J532&gt;0,"UNCLEARED",IF(J532=0,"CLEARED"))</f>
        <v>CLEARED</v>
      </c>
      <c r="O532" s="19"/>
    </row>
    <row r="533" spans="1:15" ht="14.4">
      <c r="A533" s="11">
        <v>532</v>
      </c>
      <c r="B533" s="11">
        <v>170512</v>
      </c>
      <c r="C533" s="21" t="s">
        <v>959</v>
      </c>
      <c r="D533" s="24">
        <v>42816</v>
      </c>
      <c r="E533" s="11" t="s">
        <v>46</v>
      </c>
      <c r="F533" s="25" t="s">
        <v>961</v>
      </c>
      <c r="G533" s="54">
        <v>500000</v>
      </c>
      <c r="H533" s="17"/>
      <c r="I533" s="51">
        <v>500000</v>
      </c>
      <c r="J533" s="16">
        <f>G533+H533-I533</f>
        <v>0</v>
      </c>
      <c r="K533" s="16"/>
      <c r="L533" s="16">
        <v>200000</v>
      </c>
      <c r="M533" s="16">
        <f>I533-K533-L533</f>
        <v>300000</v>
      </c>
      <c r="N533" s="11" t="str">
        <f>IF(J533&gt;0,"UNCLEARED",IF(J533=0,"CLEARED"))</f>
        <v>CLEARED</v>
      </c>
      <c r="O533" s="19"/>
    </row>
    <row r="534" spans="1:15" ht="14.4">
      <c r="A534" s="11">
        <v>533</v>
      </c>
      <c r="B534" s="11">
        <v>170512</v>
      </c>
      <c r="C534" s="21" t="s">
        <v>959</v>
      </c>
      <c r="D534" s="24">
        <v>42947</v>
      </c>
      <c r="E534" s="11" t="s">
        <v>51</v>
      </c>
      <c r="F534" s="25" t="s">
        <v>962</v>
      </c>
      <c r="G534" s="51">
        <v>4500000</v>
      </c>
      <c r="H534" s="17"/>
      <c r="I534" s="51">
        <v>4500000</v>
      </c>
      <c r="J534" s="16">
        <f>G534+H534-I534</f>
        <v>0</v>
      </c>
      <c r="K534" s="16"/>
      <c r="L534" s="16">
        <v>3800000</v>
      </c>
      <c r="M534" s="16">
        <f>I534-K534-L534</f>
        <v>700000</v>
      </c>
      <c r="N534" s="11" t="str">
        <f>IF(J534&gt;0,"UNCLEARED",IF(J534=0,"CLEARED"))</f>
        <v>CLEARED</v>
      </c>
      <c r="O534" s="19"/>
    </row>
    <row r="535" spans="1:15" ht="14.4">
      <c r="A535" s="11">
        <v>534</v>
      </c>
      <c r="B535" s="11">
        <v>170512</v>
      </c>
      <c r="C535" s="21" t="s">
        <v>959</v>
      </c>
      <c r="D535" s="24">
        <v>42926</v>
      </c>
      <c r="E535" s="11" t="s">
        <v>54</v>
      </c>
      <c r="F535" s="25" t="s">
        <v>963</v>
      </c>
      <c r="G535" s="67">
        <v>6300000</v>
      </c>
      <c r="H535" s="17">
        <f>G535*10%</f>
        <v>630000</v>
      </c>
      <c r="I535" s="56">
        <v>6930000</v>
      </c>
      <c r="J535" s="16">
        <f>G535+H535-I535</f>
        <v>0</v>
      </c>
      <c r="K535" s="16"/>
      <c r="L535" s="16">
        <v>5250000</v>
      </c>
      <c r="M535" s="16">
        <f>I535-K535-L535</f>
        <v>1680000</v>
      </c>
      <c r="N535" s="11" t="str">
        <f>IF(J535&gt;0,"UNCLEARED",IF(J535=0,"CLEARED"))</f>
        <v>CLEARED</v>
      </c>
      <c r="O535" s="19"/>
    </row>
    <row r="536" spans="1:15" ht="14.4">
      <c r="A536" s="11">
        <v>535</v>
      </c>
      <c r="B536" s="11">
        <v>170512</v>
      </c>
      <c r="C536" s="21" t="s">
        <v>959</v>
      </c>
      <c r="D536" s="24">
        <v>42936</v>
      </c>
      <c r="E536" s="11" t="s">
        <v>54</v>
      </c>
      <c r="F536" s="25" t="s">
        <v>964</v>
      </c>
      <c r="G536" s="51">
        <v>6300000</v>
      </c>
      <c r="H536" s="17">
        <v>630000</v>
      </c>
      <c r="I536" s="51">
        <v>6930000</v>
      </c>
      <c r="J536" s="16">
        <f>G536+H536-I536</f>
        <v>0</v>
      </c>
      <c r="K536" s="16"/>
      <c r="L536" s="16">
        <v>5064000</v>
      </c>
      <c r="M536" s="16">
        <f>I536-K536-L536</f>
        <v>1866000</v>
      </c>
      <c r="N536" s="11" t="str">
        <f>IF(J536&gt;0,"UNCLEARED",IF(J536=0,"CLEARED"))</f>
        <v>CLEARED</v>
      </c>
      <c r="O536" s="19"/>
    </row>
    <row r="537" spans="1:15" ht="14.4">
      <c r="A537" s="11">
        <v>536</v>
      </c>
      <c r="B537" s="11">
        <v>170512</v>
      </c>
      <c r="C537" s="21" t="s">
        <v>965</v>
      </c>
      <c r="D537" s="24">
        <v>42797</v>
      </c>
      <c r="E537" s="11" t="s">
        <v>54</v>
      </c>
      <c r="F537" s="25" t="s">
        <v>966</v>
      </c>
      <c r="G537" s="53">
        <v>5000000</v>
      </c>
      <c r="H537" s="17"/>
      <c r="I537" s="52">
        <v>5000000</v>
      </c>
      <c r="J537" s="16">
        <f>G537+H537-I537</f>
        <v>0</v>
      </c>
      <c r="K537" s="16"/>
      <c r="L537" s="16">
        <v>450000</v>
      </c>
      <c r="M537" s="16">
        <f>I537-K537-L537</f>
        <v>4550000</v>
      </c>
      <c r="N537" s="11" t="str">
        <f>IF(J537&gt;0,"UNCLEARED",IF(J537=0,"CLEARED"))</f>
        <v>CLEARED</v>
      </c>
      <c r="O537" s="19"/>
    </row>
    <row r="538" spans="1:15" ht="14.4">
      <c r="A538" s="11">
        <v>537</v>
      </c>
      <c r="B538" s="11">
        <v>170512</v>
      </c>
      <c r="C538" s="21" t="s">
        <v>965</v>
      </c>
      <c r="D538" s="24">
        <v>42861</v>
      </c>
      <c r="E538" s="11" t="s">
        <v>54</v>
      </c>
      <c r="F538" s="25" t="s">
        <v>967</v>
      </c>
      <c r="G538" s="66">
        <v>5000000</v>
      </c>
      <c r="H538" s="17"/>
      <c r="I538" s="56">
        <v>5000000</v>
      </c>
      <c r="J538" s="16">
        <f>G538+H538-I538</f>
        <v>0</v>
      </c>
      <c r="K538" s="16"/>
      <c r="L538" s="16">
        <v>1850000</v>
      </c>
      <c r="M538" s="16">
        <f>I538-K538-L538</f>
        <v>3150000</v>
      </c>
      <c r="N538" s="11" t="str">
        <f>IF(J538&gt;0,"UNCLEARED",IF(J538=0,"CLEARED"))</f>
        <v>CLEARED</v>
      </c>
      <c r="O538" s="19"/>
    </row>
    <row r="539" spans="1:15" ht="14.4">
      <c r="A539" s="11">
        <v>538</v>
      </c>
      <c r="B539" s="11">
        <v>170512</v>
      </c>
      <c r="C539" s="21" t="s">
        <v>965</v>
      </c>
      <c r="D539" s="24">
        <v>42906</v>
      </c>
      <c r="E539" s="11" t="s">
        <v>54</v>
      </c>
      <c r="F539" s="25" t="s">
        <v>968</v>
      </c>
      <c r="G539" s="65">
        <v>6300000</v>
      </c>
      <c r="H539" s="17">
        <f>G539*10%</f>
        <v>630000</v>
      </c>
      <c r="I539" s="51">
        <v>6930000</v>
      </c>
      <c r="J539" s="16">
        <f>G539+H539-I539</f>
        <v>0</v>
      </c>
      <c r="K539" s="16"/>
      <c r="L539" s="16">
        <v>5050000</v>
      </c>
      <c r="M539" s="16">
        <f>I539-K539-L539</f>
        <v>1880000</v>
      </c>
      <c r="N539" s="11" t="str">
        <f>IF(J539&gt;0,"UNCLEARED",IF(J539=0,"CLEARED"))</f>
        <v>CLEARED</v>
      </c>
      <c r="O539" s="19"/>
    </row>
    <row r="540" spans="1:15" ht="14.4">
      <c r="A540" s="11">
        <v>539</v>
      </c>
      <c r="B540" s="11">
        <v>170512</v>
      </c>
      <c r="C540" s="21" t="s">
        <v>969</v>
      </c>
      <c r="D540" s="24">
        <v>42832</v>
      </c>
      <c r="E540" s="11" t="s">
        <v>54</v>
      </c>
      <c r="F540" s="25" t="s">
        <v>970</v>
      </c>
      <c r="G540" s="67">
        <v>5000000</v>
      </c>
      <c r="H540" s="17"/>
      <c r="I540" s="56">
        <v>5000000</v>
      </c>
      <c r="J540" s="16">
        <f>G540+H540-I540</f>
        <v>0</v>
      </c>
      <c r="K540" s="16"/>
      <c r="L540" s="16">
        <v>450000</v>
      </c>
      <c r="M540" s="16">
        <f>I540-K540-L540</f>
        <v>4550000</v>
      </c>
      <c r="N540" s="11" t="str">
        <f>IF(J540&gt;0,"UNCLEARED",IF(J540=0,"CLEARED"))</f>
        <v>CLEARED</v>
      </c>
      <c r="O540" s="19"/>
    </row>
    <row r="541" spans="1:15" ht="14.4">
      <c r="A541" s="11">
        <v>540</v>
      </c>
      <c r="B541" s="11">
        <v>170512</v>
      </c>
      <c r="C541" s="21" t="s">
        <v>969</v>
      </c>
      <c r="D541" s="24">
        <v>42933</v>
      </c>
      <c r="E541" s="11" t="s">
        <v>51</v>
      </c>
      <c r="F541" s="25" t="s">
        <v>873</v>
      </c>
      <c r="G541" s="51">
        <v>2000000</v>
      </c>
      <c r="H541" s="17">
        <v>200000</v>
      </c>
      <c r="I541" s="51">
        <v>2200000</v>
      </c>
      <c r="J541" s="16">
        <f>G541+H541-I541</f>
        <v>0</v>
      </c>
      <c r="K541" s="16"/>
      <c r="L541" s="16"/>
      <c r="M541" s="16">
        <f>I541-K541-L541</f>
        <v>2200000</v>
      </c>
      <c r="N541" s="11" t="str">
        <f>IF(J541&gt;0,"UNCLEARED",IF(J541=0,"CLEARED"))</f>
        <v>CLEARED</v>
      </c>
      <c r="O541" s="19"/>
    </row>
    <row r="542" spans="1:15" ht="14.4">
      <c r="A542" s="11">
        <v>541</v>
      </c>
      <c r="B542" s="11">
        <v>170512</v>
      </c>
      <c r="C542" s="21" t="s">
        <v>971</v>
      </c>
      <c r="D542" s="24">
        <v>42891</v>
      </c>
      <c r="E542" s="11" t="s">
        <v>51</v>
      </c>
      <c r="F542" s="25" t="s">
        <v>972</v>
      </c>
      <c r="G542" s="51">
        <v>4500000</v>
      </c>
      <c r="H542" s="17"/>
      <c r="I542" s="51">
        <v>4500000</v>
      </c>
      <c r="J542" s="16">
        <f>G542+H542-I542</f>
        <v>0</v>
      </c>
      <c r="K542" s="16"/>
      <c r="L542" s="16"/>
      <c r="M542" s="16">
        <f>I542-K542-L542</f>
        <v>4500000</v>
      </c>
      <c r="N542" s="11" t="str">
        <f>IF(J542&gt;0,"UNCLEARED",IF(J542=0,"CLEARED"))</f>
        <v>CLEARED</v>
      </c>
      <c r="O542" s="19"/>
    </row>
    <row r="543" spans="1:15" ht="14.4">
      <c r="A543" s="11">
        <v>542</v>
      </c>
      <c r="B543" s="11">
        <v>170512</v>
      </c>
      <c r="C543" s="21" t="s">
        <v>973</v>
      </c>
      <c r="D543" s="24">
        <v>42989</v>
      </c>
      <c r="E543" s="11" t="s">
        <v>54</v>
      </c>
      <c r="F543" s="25" t="s">
        <v>974</v>
      </c>
      <c r="G543" s="17">
        <v>6300000</v>
      </c>
      <c r="H543" s="17"/>
      <c r="I543" s="35">
        <v>6300000</v>
      </c>
      <c r="J543" s="16">
        <f>G543+H543-I543</f>
        <v>0</v>
      </c>
      <c r="K543" s="16"/>
      <c r="L543" s="16">
        <v>5808000</v>
      </c>
      <c r="M543" s="16">
        <f>I543-K543-L543</f>
        <v>492000</v>
      </c>
      <c r="N543" s="11" t="str">
        <f>IF(J543&gt;0,"UNCLEARED",IF(J543=0,"CLEARED"))</f>
        <v>CLEARED</v>
      </c>
      <c r="O543" s="19"/>
    </row>
    <row r="544" spans="1:15" ht="14.4">
      <c r="A544" s="11">
        <v>543</v>
      </c>
      <c r="B544" s="11">
        <v>170512</v>
      </c>
      <c r="C544" s="71" t="s">
        <v>975</v>
      </c>
      <c r="D544" s="24">
        <v>42956</v>
      </c>
      <c r="E544" s="11" t="s">
        <v>54</v>
      </c>
      <c r="F544" s="25" t="s">
        <v>976</v>
      </c>
      <c r="G544" s="65">
        <v>6300000</v>
      </c>
      <c r="H544" s="17">
        <f>G544*10%</f>
        <v>630000</v>
      </c>
      <c r="I544" s="56">
        <v>6930000</v>
      </c>
      <c r="J544" s="16">
        <f>G544+H544-I544</f>
        <v>0</v>
      </c>
      <c r="K544" s="16"/>
      <c r="L544" s="16">
        <v>5064000</v>
      </c>
      <c r="M544" s="16">
        <f>I544-K544-L544</f>
        <v>1866000</v>
      </c>
      <c r="N544" s="11" t="str">
        <f>IF(J544&gt;0,"UNCLEARED",IF(J544=0,"CLEARED"))</f>
        <v>CLEARED</v>
      </c>
      <c r="O544" s="19"/>
    </row>
    <row r="545" spans="1:15" ht="14.4">
      <c r="A545" s="11">
        <v>544</v>
      </c>
      <c r="B545" s="11">
        <v>170512</v>
      </c>
      <c r="C545" s="71" t="s">
        <v>975</v>
      </c>
      <c r="D545" s="24">
        <v>42968</v>
      </c>
      <c r="E545" s="11" t="s">
        <v>54</v>
      </c>
      <c r="F545" s="25" t="s">
        <v>977</v>
      </c>
      <c r="G545" s="65">
        <v>6300000</v>
      </c>
      <c r="H545" s="17">
        <f>G545*10%</f>
        <v>630000</v>
      </c>
      <c r="I545" s="56">
        <v>6930000</v>
      </c>
      <c r="J545" s="16">
        <f>G545+H545-I545</f>
        <v>0</v>
      </c>
      <c r="K545" s="16"/>
      <c r="L545" s="16">
        <v>5064000</v>
      </c>
      <c r="M545" s="16">
        <f>I545-K545-L545</f>
        <v>1866000</v>
      </c>
      <c r="N545" s="11" t="str">
        <f>IF(J545&gt;0,"UNCLEARED",IF(J545=0,"CLEARED"))</f>
        <v>CLEARED</v>
      </c>
      <c r="O545" s="19"/>
    </row>
    <row r="546" spans="1:15" ht="14.4">
      <c r="A546" s="11">
        <v>545</v>
      </c>
      <c r="B546" s="11">
        <v>170514</v>
      </c>
      <c r="C546" s="21" t="s">
        <v>978</v>
      </c>
      <c r="D546" s="24">
        <v>43018</v>
      </c>
      <c r="E546" s="11" t="s">
        <v>979</v>
      </c>
      <c r="F546" s="25" t="s">
        <v>891</v>
      </c>
      <c r="G546" s="17">
        <v>100000</v>
      </c>
      <c r="H546" s="17"/>
      <c r="I546" s="35">
        <v>100000</v>
      </c>
      <c r="J546" s="16">
        <f>G546+H546-I546</f>
        <v>0</v>
      </c>
      <c r="K546" s="16"/>
      <c r="L546" s="16"/>
      <c r="M546" s="16">
        <f>I546-K546-L546</f>
        <v>100000</v>
      </c>
      <c r="N546" s="11" t="str">
        <f>IF(J546&gt;0,"UNCLEARED",IF(J546=0,"CLEARED"))</f>
        <v>CLEARED</v>
      </c>
      <c r="O546" s="19"/>
    </row>
    <row r="547" spans="1:15" ht="14.4">
      <c r="A547" s="11">
        <v>546</v>
      </c>
      <c r="B547" s="11">
        <v>170514</v>
      </c>
      <c r="C547" s="21" t="s">
        <v>978</v>
      </c>
      <c r="D547" s="24">
        <v>43021</v>
      </c>
      <c r="E547" s="11" t="s">
        <v>980</v>
      </c>
      <c r="F547" s="25" t="s">
        <v>891</v>
      </c>
      <c r="G547" s="17">
        <v>100000</v>
      </c>
      <c r="H547" s="17"/>
      <c r="I547" s="35">
        <v>100000</v>
      </c>
      <c r="J547" s="16">
        <f>G547+H547-I547</f>
        <v>0</v>
      </c>
      <c r="K547" s="16"/>
      <c r="L547" s="16"/>
      <c r="M547" s="16">
        <f>I547-K547-L547</f>
        <v>100000</v>
      </c>
      <c r="N547" s="11" t="str">
        <f>IF(J547&gt;0,"UNCLEARED",IF(J547=0,"CLEARED"))</f>
        <v>CLEARED</v>
      </c>
      <c r="O547" s="19"/>
    </row>
    <row r="548" spans="1:15" ht="14.4">
      <c r="A548" s="11">
        <v>547</v>
      </c>
      <c r="B548" s="11">
        <v>170518</v>
      </c>
      <c r="C548" s="21" t="s">
        <v>981</v>
      </c>
      <c r="D548" s="24">
        <v>43019</v>
      </c>
      <c r="E548" s="11" t="s">
        <v>982</v>
      </c>
      <c r="F548" s="25" t="s">
        <v>983</v>
      </c>
      <c r="G548" s="17">
        <v>1200000</v>
      </c>
      <c r="H548" s="17"/>
      <c r="I548" s="35">
        <v>1200000</v>
      </c>
      <c r="J548" s="16">
        <f>G548+H548-I548</f>
        <v>0</v>
      </c>
      <c r="K548" s="16"/>
      <c r="L548" s="16">
        <v>14000</v>
      </c>
      <c r="M548" s="16">
        <f>I548-K548-L548</f>
        <v>1186000</v>
      </c>
      <c r="N548" s="11" t="str">
        <f>IF(J548&gt;0,"UNCLEARED",IF(J548=0,"CLEARED"))</f>
        <v>CLEARED</v>
      </c>
      <c r="O548" s="19"/>
    </row>
    <row r="549" spans="1:15" ht="14.4">
      <c r="A549" s="11">
        <v>548</v>
      </c>
      <c r="B549" s="11">
        <v>170518</v>
      </c>
      <c r="C549" s="21" t="s">
        <v>981</v>
      </c>
      <c r="D549" s="24">
        <v>43032</v>
      </c>
      <c r="E549" s="11" t="s">
        <v>984</v>
      </c>
      <c r="F549" s="25" t="s">
        <v>985</v>
      </c>
      <c r="G549" s="17">
        <v>900000</v>
      </c>
      <c r="H549" s="17"/>
      <c r="I549" s="35">
        <v>900000</v>
      </c>
      <c r="J549" s="16">
        <f>G549+H549-I549</f>
        <v>0</v>
      </c>
      <c r="K549" s="16"/>
      <c r="L549" s="16"/>
      <c r="M549" s="16">
        <f>I549-K549-L549</f>
        <v>900000</v>
      </c>
      <c r="N549" s="11" t="str">
        <f>IF(J549&gt;0,"UNCLEARED",IF(J549=0,"CLEARED"))</f>
        <v>CLEARED</v>
      </c>
      <c r="O549" s="19"/>
    </row>
    <row r="550" spans="1:15" ht="14.4">
      <c r="A550" s="11">
        <v>549</v>
      </c>
      <c r="B550" s="11">
        <v>170521</v>
      </c>
      <c r="C550" s="21"/>
      <c r="D550" s="24"/>
      <c r="E550" s="11"/>
      <c r="F550" s="25" t="s">
        <v>986</v>
      </c>
      <c r="G550" s="17"/>
      <c r="H550" s="17"/>
      <c r="I550" s="35"/>
      <c r="J550" s="16">
        <f>G550+H550-I550</f>
        <v>0</v>
      </c>
      <c r="K550" s="16"/>
      <c r="L550" s="16"/>
      <c r="M550" s="16">
        <f>I550-K550-L550</f>
        <v>0</v>
      </c>
      <c r="N550" s="11" t="str">
        <f>IF(J550&gt;0,"UNCLEARED",IF(J550=0,"CLEARED"))</f>
        <v>CLEARED</v>
      </c>
      <c r="O550" s="19"/>
    </row>
    <row r="551" spans="1:15" ht="14.4">
      <c r="A551" s="11">
        <v>550</v>
      </c>
      <c r="B551" s="11">
        <v>170522</v>
      </c>
      <c r="C551" s="21"/>
      <c r="D551" s="24"/>
      <c r="E551" s="11"/>
      <c r="F551" s="25" t="s">
        <v>987</v>
      </c>
      <c r="G551" s="17"/>
      <c r="H551" s="17"/>
      <c r="I551" s="35"/>
      <c r="J551" s="16">
        <f>G551+H551-I551</f>
        <v>0</v>
      </c>
      <c r="K551" s="16"/>
      <c r="L551" s="16"/>
      <c r="M551" s="16">
        <f>I551-K551-L551</f>
        <v>0</v>
      </c>
      <c r="N551" s="11" t="str">
        <f>IF(J551&gt;0,"UNCLEARED",IF(J551=0,"CLEARED"))</f>
        <v>CLEARED</v>
      </c>
      <c r="O551" s="19"/>
    </row>
    <row r="552" spans="1:15" ht="14.4">
      <c r="A552" s="11">
        <v>551</v>
      </c>
      <c r="B552" s="11">
        <v>170524</v>
      </c>
      <c r="C552" s="21" t="s">
        <v>988</v>
      </c>
      <c r="D552" s="24">
        <v>43022</v>
      </c>
      <c r="E552" s="11" t="s">
        <v>989</v>
      </c>
      <c r="F552" s="25" t="s">
        <v>145</v>
      </c>
      <c r="G552" s="17">
        <v>4500000</v>
      </c>
      <c r="H552" s="17"/>
      <c r="I552" s="35">
        <v>4500000</v>
      </c>
      <c r="J552" s="16">
        <f>G552+H552-I552</f>
        <v>0</v>
      </c>
      <c r="K552" s="16"/>
      <c r="L552" s="16">
        <v>150000</v>
      </c>
      <c r="M552" s="16">
        <f>I552-K552-L552</f>
        <v>4350000</v>
      </c>
      <c r="N552" s="11" t="str">
        <f>IF(J552&gt;0,"UNCLEARED",IF(J552=0,"CLEARED"))</f>
        <v>CLEARED</v>
      </c>
      <c r="O552" s="19"/>
    </row>
    <row r="553" spans="1:15" ht="14.4">
      <c r="A553" s="11">
        <v>552</v>
      </c>
      <c r="B553" s="11">
        <v>170525</v>
      </c>
      <c r="C553" s="21" t="s">
        <v>990</v>
      </c>
      <c r="D553" s="24">
        <v>43024</v>
      </c>
      <c r="E553" s="11" t="s">
        <v>991</v>
      </c>
      <c r="F553" s="25" t="s">
        <v>992</v>
      </c>
      <c r="G553" s="17">
        <v>1700000</v>
      </c>
      <c r="H553" s="17"/>
      <c r="I553" s="35">
        <v>1700000</v>
      </c>
      <c r="J553" s="16">
        <f>G553+H553-I553</f>
        <v>0</v>
      </c>
      <c r="K553" s="16"/>
      <c r="L553" s="16">
        <v>170000</v>
      </c>
      <c r="M553" s="16">
        <f>I553-K553-L553</f>
        <v>1530000</v>
      </c>
      <c r="N553" s="11" t="str">
        <f>IF(J553&gt;0,"UNCLEARED",IF(J553=0,"CLEARED"))</f>
        <v>CLEARED</v>
      </c>
      <c r="O553" s="19"/>
    </row>
    <row r="554" spans="1:15" ht="14.4">
      <c r="A554" s="11">
        <v>553</v>
      </c>
      <c r="B554" s="11">
        <v>170526</v>
      </c>
      <c r="C554" s="21" t="s">
        <v>993</v>
      </c>
      <c r="D554" s="24">
        <v>43028</v>
      </c>
      <c r="E554" s="11" t="s">
        <v>994</v>
      </c>
      <c r="F554" s="25" t="s">
        <v>891</v>
      </c>
      <c r="G554" s="17">
        <v>1500000</v>
      </c>
      <c r="H554" s="17"/>
      <c r="I554" s="35">
        <v>1500000</v>
      </c>
      <c r="J554" s="16">
        <f>G554+H554-I554</f>
        <v>0</v>
      </c>
      <c r="K554" s="16"/>
      <c r="L554" s="16">
        <v>150000</v>
      </c>
      <c r="M554" s="16">
        <f>I554-K554-L554</f>
        <v>1350000</v>
      </c>
      <c r="N554" s="11" t="str">
        <f>IF(J554&gt;0,"UNCLEARED",IF(J554=0,"CLEARED"))</f>
        <v>CLEARED</v>
      </c>
      <c r="O554" s="19"/>
    </row>
    <row r="555" spans="1:15" ht="14.4">
      <c r="A555" s="11">
        <v>554</v>
      </c>
      <c r="B555" s="11">
        <v>170527</v>
      </c>
      <c r="C555" s="21" t="s">
        <v>995</v>
      </c>
      <c r="D555" s="24">
        <v>43034</v>
      </c>
      <c r="E555" s="11" t="s">
        <v>996</v>
      </c>
      <c r="F555" s="25" t="s">
        <v>145</v>
      </c>
      <c r="G555" s="17">
        <v>700000</v>
      </c>
      <c r="H555" s="17"/>
      <c r="I555" s="35">
        <v>700000</v>
      </c>
      <c r="J555" s="16">
        <f>G555+H555-I555</f>
        <v>0</v>
      </c>
      <c r="K555" s="16"/>
      <c r="L555" s="16"/>
      <c r="M555" s="16">
        <f>I555-K555-L555</f>
        <v>700000</v>
      </c>
      <c r="N555" s="11" t="str">
        <f>IF(J555&gt;0,"UNCLEARED",IF(J555=0,"CLEARED"))</f>
        <v>CLEARED</v>
      </c>
      <c r="O555" s="19"/>
    </row>
    <row r="556" spans="1:15" ht="14.4">
      <c r="A556" s="11">
        <v>555</v>
      </c>
      <c r="B556" s="11">
        <v>170527</v>
      </c>
      <c r="C556" s="21" t="s">
        <v>995</v>
      </c>
      <c r="D556" s="24">
        <v>43066</v>
      </c>
      <c r="E556" s="11" t="s">
        <v>997</v>
      </c>
      <c r="F556" s="21" t="s">
        <v>145</v>
      </c>
      <c r="G556" s="18">
        <v>700000</v>
      </c>
      <c r="H556" s="18"/>
      <c r="I556" s="31"/>
      <c r="J556" s="18">
        <f>G556+H556-I556</f>
        <v>700000</v>
      </c>
      <c r="K556" s="18"/>
      <c r="L556" s="18">
        <v>20000</v>
      </c>
      <c r="M556" s="16">
        <f>I556-K556-L556</f>
        <v>-20000</v>
      </c>
      <c r="N556" s="11" t="str">
        <f>IF(J556&gt;0,"UNCLEARED",IF(J556=0,"CLEARED"))</f>
        <v>UNCLEARED</v>
      </c>
      <c r="O556" s="11"/>
    </row>
    <row r="557" spans="1:15" ht="14.4">
      <c r="A557" s="11">
        <v>556</v>
      </c>
      <c r="B557" s="11">
        <v>170529</v>
      </c>
      <c r="C557" s="21" t="s">
        <v>998</v>
      </c>
      <c r="D557" s="24">
        <v>43038</v>
      </c>
      <c r="E557" s="11" t="s">
        <v>999</v>
      </c>
      <c r="F557" s="25" t="s">
        <v>1000</v>
      </c>
      <c r="G557" s="17">
        <v>700000</v>
      </c>
      <c r="H557" s="17"/>
      <c r="I557" s="35">
        <v>700000</v>
      </c>
      <c r="J557" s="16">
        <f>G557+H557-I557</f>
        <v>0</v>
      </c>
      <c r="K557" s="16"/>
      <c r="L557" s="16"/>
      <c r="M557" s="16">
        <f>I557-K557-L557</f>
        <v>700000</v>
      </c>
      <c r="N557" s="11" t="str">
        <f>IF(J557&gt;0,"UNCLEARED",IF(J557=0,"CLEARED"))</f>
        <v>CLEARED</v>
      </c>
      <c r="O557" s="19"/>
    </row>
    <row r="558" spans="1:15" ht="14.4">
      <c r="A558" s="11">
        <v>557</v>
      </c>
      <c r="B558" s="11">
        <v>170534</v>
      </c>
      <c r="C558" s="21" t="s">
        <v>1001</v>
      </c>
      <c r="D558" s="24">
        <v>43042</v>
      </c>
      <c r="E558" s="11" t="s">
        <v>1002</v>
      </c>
      <c r="F558" s="21" t="s">
        <v>145</v>
      </c>
      <c r="G558" s="18">
        <v>4500000</v>
      </c>
      <c r="H558" s="18"/>
      <c r="I558" s="31">
        <v>4500000</v>
      </c>
      <c r="J558" s="16">
        <f>G558+H558-I558</f>
        <v>0</v>
      </c>
      <c r="K558" s="18"/>
      <c r="L558" s="18"/>
      <c r="M558" s="18">
        <f>G558+H558-K558-L558</f>
        <v>4500000</v>
      </c>
      <c r="N558" s="11" t="str">
        <f>IF(J558&gt;0,"UNCLEARED",IF(J558=0,"CLEARED"))</f>
        <v>CLEARED</v>
      </c>
      <c r="O558" s="11"/>
    </row>
    <row r="559" spans="1:15" ht="14.4">
      <c r="A559" s="11">
        <v>558</v>
      </c>
      <c r="B559" s="11">
        <v>170536</v>
      </c>
      <c r="C559" s="21"/>
      <c r="D559" s="24"/>
      <c r="E559" s="11"/>
      <c r="F559" s="21" t="s">
        <v>145</v>
      </c>
      <c r="G559" s="18"/>
      <c r="H559" s="18">
        <v>0</v>
      </c>
      <c r="I559" s="31"/>
      <c r="J559" s="16">
        <f>G559+H559-I559</f>
        <v>0</v>
      </c>
      <c r="K559" s="18"/>
      <c r="L559" s="18"/>
      <c r="M559" s="18">
        <f>G559+H559-K559-L559</f>
        <v>0</v>
      </c>
      <c r="N559" s="11" t="str">
        <f>IF(J559&gt;0,"UNCLEARED",IF(J559=0,"CLEARED"))</f>
        <v>CLEARED</v>
      </c>
      <c r="O559" s="11"/>
    </row>
    <row r="560" spans="1:15" ht="14.4">
      <c r="A560" s="11">
        <v>559</v>
      </c>
      <c r="B560" s="11">
        <v>170537</v>
      </c>
      <c r="C560" s="21" t="s">
        <v>1003</v>
      </c>
      <c r="D560" s="24">
        <v>43043</v>
      </c>
      <c r="E560" s="11" t="s">
        <v>1004</v>
      </c>
      <c r="F560" s="21" t="s">
        <v>1005</v>
      </c>
      <c r="G560" s="18">
        <v>800000</v>
      </c>
      <c r="H560" s="18"/>
      <c r="I560" s="31">
        <v>800000</v>
      </c>
      <c r="J560" s="16">
        <f>G560+H560-I560</f>
        <v>0</v>
      </c>
      <c r="K560" s="18"/>
      <c r="L560" s="18"/>
      <c r="M560" s="18">
        <f>G560+H560-K560-L560</f>
        <v>800000</v>
      </c>
      <c r="N560" s="11" t="str">
        <f>IF(J560&gt;0,"UNCLEARED",IF(J560=0,"CLEARED"))</f>
        <v>CLEARED</v>
      </c>
      <c r="O560" s="11"/>
    </row>
    <row r="561" spans="1:15" ht="14.4">
      <c r="A561" s="11">
        <v>560</v>
      </c>
      <c r="B561" s="11">
        <v>170537</v>
      </c>
      <c r="C561" s="21" t="s">
        <v>1003</v>
      </c>
      <c r="D561" s="24">
        <v>43043</v>
      </c>
      <c r="E561" s="11" t="s">
        <v>1006</v>
      </c>
      <c r="F561" s="21" t="s">
        <v>1007</v>
      </c>
      <c r="G561" s="18">
        <v>2800000</v>
      </c>
      <c r="H561" s="18"/>
      <c r="I561" s="31">
        <v>2800000</v>
      </c>
      <c r="J561" s="16">
        <f>G561+H561-I561</f>
        <v>0</v>
      </c>
      <c r="K561" s="18"/>
      <c r="L561" s="18"/>
      <c r="M561" s="18">
        <f>G561+H561-K561-L561</f>
        <v>2800000</v>
      </c>
      <c r="N561" s="11" t="str">
        <f>IF(J561&gt;0,"UNCLEARED",IF(J561=0,"CLEARED"))</f>
        <v>CLEARED</v>
      </c>
      <c r="O561" s="11"/>
    </row>
    <row r="562" spans="1:15" ht="14.4">
      <c r="A562" s="11">
        <v>561</v>
      </c>
      <c r="B562" s="11">
        <v>170537</v>
      </c>
      <c r="C562" s="21" t="s">
        <v>1003</v>
      </c>
      <c r="D562" s="24">
        <v>43045</v>
      </c>
      <c r="E562" s="11" t="s">
        <v>1008</v>
      </c>
      <c r="F562" s="21" t="s">
        <v>124</v>
      </c>
      <c r="G562" s="18">
        <v>1800000</v>
      </c>
      <c r="H562" s="18"/>
      <c r="I562" s="31">
        <v>1800000</v>
      </c>
      <c r="J562" s="18">
        <v>0</v>
      </c>
      <c r="K562" s="18"/>
      <c r="L562" s="18">
        <v>21000</v>
      </c>
      <c r="M562" s="18">
        <f>G562+H562-K562-L562</f>
        <v>1779000</v>
      </c>
      <c r="N562" s="11" t="str">
        <f>IF(J562&gt;0,"UNCLEARED",IF(J562=0,"CLEARED"))</f>
        <v>CLEARED</v>
      </c>
      <c r="O562" s="11"/>
    </row>
    <row r="563" spans="1:15" ht="14.4">
      <c r="A563" s="11">
        <v>562</v>
      </c>
      <c r="B563" s="11">
        <v>170539</v>
      </c>
      <c r="C563" s="21" t="s">
        <v>1009</v>
      </c>
      <c r="D563" s="24">
        <v>43045</v>
      </c>
      <c r="E563" s="11" t="s">
        <v>1010</v>
      </c>
      <c r="F563" s="21" t="s">
        <v>522</v>
      </c>
      <c r="G563" s="18">
        <v>7600000</v>
      </c>
      <c r="H563" s="18"/>
      <c r="I563" s="31">
        <v>7600000</v>
      </c>
      <c r="J563" s="16">
        <f>G563+H563-I563</f>
        <v>0</v>
      </c>
      <c r="K563" s="18"/>
      <c r="L563" s="18"/>
      <c r="M563" s="18">
        <f>G563+H563-K563-L563</f>
        <v>7600000</v>
      </c>
      <c r="N563" s="11" t="str">
        <f>IF(J563&gt;0,"UNCLEARED",IF(J563=0,"CLEARED"))</f>
        <v>CLEARED</v>
      </c>
      <c r="O563" s="11"/>
    </row>
    <row r="564" spans="1:15" ht="14.4">
      <c r="A564" s="11">
        <v>563</v>
      </c>
      <c r="B564" s="11">
        <v>170541</v>
      </c>
      <c r="C564" s="21" t="s">
        <v>1011</v>
      </c>
      <c r="D564" s="24">
        <v>43045</v>
      </c>
      <c r="E564" s="11" t="s">
        <v>1012</v>
      </c>
      <c r="F564" s="21" t="s">
        <v>1013</v>
      </c>
      <c r="G564" s="18">
        <v>400000</v>
      </c>
      <c r="H564" s="18"/>
      <c r="I564" s="31">
        <v>400000</v>
      </c>
      <c r="J564" s="18">
        <v>0</v>
      </c>
      <c r="K564" s="18"/>
      <c r="L564" s="18"/>
      <c r="M564" s="18">
        <f>G564+H564-K564-L564</f>
        <v>400000</v>
      </c>
      <c r="N564" s="11" t="str">
        <f>IF(J564&gt;0,"UNCLEARED",IF(J564=0,"CLEARED"))</f>
        <v>CLEARED</v>
      </c>
      <c r="O564" s="11"/>
    </row>
    <row r="565" spans="1:15" ht="14.4">
      <c r="A565" s="11">
        <v>564</v>
      </c>
      <c r="B565" s="11">
        <v>170544</v>
      </c>
      <c r="C565" s="21" t="s">
        <v>1014</v>
      </c>
      <c r="D565" s="24">
        <v>43047</v>
      </c>
      <c r="E565" s="11" t="s">
        <v>1015</v>
      </c>
      <c r="F565" s="21" t="s">
        <v>1016</v>
      </c>
      <c r="G565" s="18">
        <v>2000000</v>
      </c>
      <c r="H565" s="18"/>
      <c r="I565" s="31">
        <v>2000000</v>
      </c>
      <c r="J565" s="18">
        <v>0</v>
      </c>
      <c r="K565" s="18"/>
      <c r="L565" s="18">
        <v>1800000</v>
      </c>
      <c r="M565" s="18">
        <f>G565+H565-K565-L565</f>
        <v>200000</v>
      </c>
      <c r="N565" s="11" t="str">
        <f>IF(J565&gt;0,"UNCLEARED",IF(J565=0,"CLEARED"))</f>
        <v>CLEARED</v>
      </c>
      <c r="O565" s="11"/>
    </row>
    <row r="566" spans="1:15" ht="14.4">
      <c r="A566" s="11">
        <v>565</v>
      </c>
      <c r="B566" s="11">
        <v>170545</v>
      </c>
      <c r="C566" s="21" t="s">
        <v>1017</v>
      </c>
      <c r="D566" s="24">
        <v>43046</v>
      </c>
      <c r="E566" s="11" t="s">
        <v>1018</v>
      </c>
      <c r="F566" s="21" t="s">
        <v>926</v>
      </c>
      <c r="G566" s="18">
        <v>400000</v>
      </c>
      <c r="H566" s="18"/>
      <c r="I566" s="31">
        <v>400000</v>
      </c>
      <c r="J566" s="18">
        <v>0</v>
      </c>
      <c r="K566" s="18"/>
      <c r="L566" s="18"/>
      <c r="M566" s="18">
        <f>G566+H566-K566-L566</f>
        <v>400000</v>
      </c>
      <c r="N566" s="11" t="str">
        <f>IF(J566&gt;0,"UNCLEARED",IF(J566=0,"CLEARED"))</f>
        <v>CLEARED</v>
      </c>
      <c r="O566" s="11"/>
    </row>
    <row r="567" spans="1:15" ht="14.4">
      <c r="A567" s="11">
        <v>566</v>
      </c>
      <c r="B567" s="11">
        <v>170546</v>
      </c>
      <c r="C567" s="21"/>
      <c r="D567" s="24"/>
      <c r="E567" s="11"/>
      <c r="F567" s="21" t="s">
        <v>387</v>
      </c>
      <c r="G567" s="18"/>
      <c r="H567" s="18"/>
      <c r="I567" s="31"/>
      <c r="J567" s="18"/>
      <c r="K567" s="18"/>
      <c r="L567" s="18"/>
      <c r="M567" s="18">
        <f>G567+H567-K567-L567</f>
        <v>0</v>
      </c>
      <c r="N567" s="11" t="str">
        <f>IF(J567&gt;0,"UNCLEARED",IF(J567=0,"CLEARED"))</f>
        <v>CLEARED</v>
      </c>
      <c r="O567" s="11"/>
    </row>
    <row r="568" spans="1:15" ht="14.4">
      <c r="A568" s="11">
        <v>567</v>
      </c>
      <c r="B568" s="11">
        <v>170547</v>
      </c>
      <c r="C568" s="21" t="s">
        <v>1019</v>
      </c>
      <c r="D568" s="24">
        <v>43045</v>
      </c>
      <c r="E568" s="11" t="s">
        <v>1020</v>
      </c>
      <c r="F568" s="21" t="s">
        <v>1021</v>
      </c>
      <c r="G568" s="18">
        <v>1450000</v>
      </c>
      <c r="H568" s="18"/>
      <c r="I568" s="31">
        <v>1450000</v>
      </c>
      <c r="J568" s="18">
        <v>0</v>
      </c>
      <c r="K568" s="18"/>
      <c r="L568" s="18"/>
      <c r="M568" s="18">
        <f>G568+H568-K568-L568</f>
        <v>1450000</v>
      </c>
      <c r="N568" s="11" t="str">
        <f>IF(J568&gt;0,"UNCLEARED",IF(J568=0,"CLEARED"))</f>
        <v>CLEARED</v>
      </c>
      <c r="O568" s="11"/>
    </row>
    <row r="569" spans="1:15" ht="14.4">
      <c r="A569" s="11">
        <v>568</v>
      </c>
      <c r="B569" s="11">
        <v>170548</v>
      </c>
      <c r="C569" s="21"/>
      <c r="D569" s="24"/>
      <c r="E569" s="11"/>
      <c r="F569" s="25" t="s">
        <v>124</v>
      </c>
      <c r="G569" s="17"/>
      <c r="H569" s="17"/>
      <c r="I569" s="35"/>
      <c r="J569" s="16"/>
      <c r="K569" s="16"/>
      <c r="L569" s="16"/>
      <c r="M569" s="16">
        <f>I569-K569-L569</f>
        <v>0</v>
      </c>
      <c r="N569" s="11" t="str">
        <f>IF(J569&gt;0,"UNCLEARED",IF(J569=0,"CLEARED"))</f>
        <v>CLEARED</v>
      </c>
      <c r="O569" s="19"/>
    </row>
    <row r="570" spans="1:15" ht="14.4">
      <c r="A570" s="11">
        <v>569</v>
      </c>
      <c r="B570" s="11">
        <v>170549</v>
      </c>
      <c r="C570" s="21" t="s">
        <v>1022</v>
      </c>
      <c r="D570" s="24">
        <v>43045</v>
      </c>
      <c r="E570" s="11" t="s">
        <v>1023</v>
      </c>
      <c r="F570" s="25" t="s">
        <v>940</v>
      </c>
      <c r="G570" s="17">
        <v>27000000</v>
      </c>
      <c r="H570" s="17">
        <v>2700000</v>
      </c>
      <c r="I570" s="35">
        <v>29700000</v>
      </c>
      <c r="J570" s="16">
        <v>0</v>
      </c>
      <c r="K570" s="16"/>
      <c r="L570" s="16">
        <v>22828000</v>
      </c>
      <c r="M570" s="16">
        <f>I570-K570-L570</f>
        <v>6872000</v>
      </c>
      <c r="N570" s="11" t="str">
        <f>IF(J570&gt;0,"UNCLEARED",IF(J570=0,"CLEARED"))</f>
        <v>CLEARED</v>
      </c>
      <c r="O570" s="19"/>
    </row>
    <row r="571" spans="1:15" ht="14.4">
      <c r="A571" s="11">
        <v>570</v>
      </c>
      <c r="B571" s="11">
        <v>170550</v>
      </c>
      <c r="C571" s="21" t="s">
        <v>1024</v>
      </c>
      <c r="D571" s="24">
        <v>43046</v>
      </c>
      <c r="E571" s="11" t="s">
        <v>1025</v>
      </c>
      <c r="F571" s="21" t="s">
        <v>1026</v>
      </c>
      <c r="G571" s="18">
        <v>5000000</v>
      </c>
      <c r="H571" s="18"/>
      <c r="I571" s="31">
        <v>5000000</v>
      </c>
      <c r="J571" s="18">
        <v>0</v>
      </c>
      <c r="K571" s="18"/>
      <c r="L571" s="18">
        <v>3250000</v>
      </c>
      <c r="M571" s="18">
        <f>G571+H571-K571-L571</f>
        <v>1750000</v>
      </c>
      <c r="N571" s="11" t="str">
        <f>IF(J571&gt;0,"UNCLEARED",IF(J571=0,"CLEARED"))</f>
        <v>CLEARED</v>
      </c>
      <c r="O571" s="11"/>
    </row>
    <row r="572" spans="1:15" ht="14.4">
      <c r="A572" s="11">
        <v>571</v>
      </c>
      <c r="B572" s="11">
        <v>170552</v>
      </c>
      <c r="C572" s="21" t="s">
        <v>1027</v>
      </c>
      <c r="D572" s="24">
        <v>43056</v>
      </c>
      <c r="E572" s="11" t="s">
        <v>1028</v>
      </c>
      <c r="F572" s="21" t="s">
        <v>522</v>
      </c>
      <c r="G572" s="18">
        <v>3800000</v>
      </c>
      <c r="H572" s="18"/>
      <c r="I572" s="31">
        <v>3800000</v>
      </c>
      <c r="J572" s="18">
        <v>0</v>
      </c>
      <c r="K572" s="18"/>
      <c r="L572" s="18"/>
      <c r="M572" s="18">
        <f>G572+H572-K572-L572</f>
        <v>3800000</v>
      </c>
      <c r="N572" s="11" t="str">
        <f>IF(J572&gt;0,"UNCLEARED",IF(J572=0,"CLEARED"))</f>
        <v>CLEARED</v>
      </c>
      <c r="O572" s="11"/>
    </row>
    <row r="573" spans="1:15" ht="14.4">
      <c r="A573" s="11">
        <v>572</v>
      </c>
      <c r="B573" s="11">
        <v>170553</v>
      </c>
      <c r="C573" s="21" t="s">
        <v>1029</v>
      </c>
      <c r="D573" s="24">
        <v>43056</v>
      </c>
      <c r="E573" s="11" t="s">
        <v>1030</v>
      </c>
      <c r="F573" s="21" t="s">
        <v>1031</v>
      </c>
      <c r="G573" s="18">
        <v>1050000</v>
      </c>
      <c r="H573" s="18"/>
      <c r="I573" s="31">
        <v>1050000</v>
      </c>
      <c r="J573" s="18">
        <v>0</v>
      </c>
      <c r="K573" s="18"/>
      <c r="L573" s="18">
        <v>350000</v>
      </c>
      <c r="M573" s="18">
        <f>G573+H573-K573-L573</f>
        <v>700000</v>
      </c>
      <c r="N573" s="11" t="str">
        <f>IF(J573&gt;0,"UNCLEARED",IF(J573=0,"CLEARED"))</f>
        <v>CLEARED</v>
      </c>
      <c r="O573" s="11"/>
    </row>
    <row r="574" spans="1:15" ht="14.4">
      <c r="A574" s="11">
        <v>573</v>
      </c>
      <c r="B574" s="11">
        <v>170554</v>
      </c>
      <c r="C574" s="21"/>
      <c r="D574" s="24"/>
      <c r="E574" s="11"/>
      <c r="F574" s="21" t="s">
        <v>1032</v>
      </c>
      <c r="G574" s="18"/>
      <c r="H574" s="18"/>
      <c r="I574" s="31"/>
      <c r="J574" s="18"/>
      <c r="K574" s="18"/>
      <c r="L574" s="18"/>
      <c r="M574" s="18">
        <f>G574+H574-K574-L574</f>
        <v>0</v>
      </c>
      <c r="N574" s="11" t="str">
        <f>IF(J574&gt;0,"UNCLEARED",IF(J574=0,"CLEARED"))</f>
        <v>CLEARED</v>
      </c>
      <c r="O574" s="11"/>
    </row>
    <row r="575" spans="1:15" ht="28.8">
      <c r="A575" s="11">
        <v>574</v>
      </c>
      <c r="B575" s="11">
        <v>170555</v>
      </c>
      <c r="C575" s="32" t="s">
        <v>1033</v>
      </c>
      <c r="D575" s="24">
        <v>43052</v>
      </c>
      <c r="E575" s="11" t="s">
        <v>1034</v>
      </c>
      <c r="F575" s="21" t="s">
        <v>124</v>
      </c>
      <c r="G575" s="18">
        <v>900000</v>
      </c>
      <c r="H575" s="18"/>
      <c r="I575" s="31">
        <v>900000</v>
      </c>
      <c r="J575" s="18">
        <v>0</v>
      </c>
      <c r="K575" s="18"/>
      <c r="L575" s="18"/>
      <c r="M575" s="18">
        <f>G575+H575-K575-L575</f>
        <v>900000</v>
      </c>
      <c r="N575" s="11" t="str">
        <f>IF(J575&gt;0,"UNCLEARED",IF(J575=0,"CLEARED"))</f>
        <v>CLEARED</v>
      </c>
      <c r="O575" s="11"/>
    </row>
    <row r="576" spans="1:15" ht="14.4">
      <c r="A576" s="11">
        <v>575</v>
      </c>
      <c r="B576" s="11">
        <v>170557</v>
      </c>
      <c r="C576" s="21"/>
      <c r="D576" s="24"/>
      <c r="E576" s="11"/>
      <c r="F576" s="21" t="s">
        <v>1035</v>
      </c>
      <c r="G576" s="18"/>
      <c r="H576" s="18"/>
      <c r="I576" s="31"/>
      <c r="J576" s="18"/>
      <c r="K576" s="18"/>
      <c r="L576" s="18"/>
      <c r="M576" s="18">
        <f>G576+H576-K576-L576</f>
        <v>0</v>
      </c>
      <c r="N576" s="11" t="str">
        <f>IF(J576&gt;0,"UNCLEARED",IF(J576=0,"CLEARED"))</f>
        <v>CLEARED</v>
      </c>
      <c r="O576" s="11"/>
    </row>
    <row r="577" spans="1:15" ht="14.4">
      <c r="A577" s="11">
        <v>576</v>
      </c>
      <c r="B577" s="11">
        <v>170559</v>
      </c>
      <c r="C577" s="21" t="s">
        <v>1036</v>
      </c>
      <c r="D577" s="24">
        <v>43061</v>
      </c>
      <c r="E577" s="11" t="s">
        <v>1037</v>
      </c>
      <c r="F577" s="21" t="s">
        <v>1038</v>
      </c>
      <c r="G577" s="18">
        <v>50000</v>
      </c>
      <c r="H577" s="18"/>
      <c r="I577" s="31">
        <v>50000</v>
      </c>
      <c r="J577" s="18">
        <v>0</v>
      </c>
      <c r="K577" s="18"/>
      <c r="L577" s="18"/>
      <c r="M577" s="18">
        <f>G577+H577-K577-L577</f>
        <v>50000</v>
      </c>
      <c r="N577" s="11" t="str">
        <f>IF(J577&gt;0,"UNCLEARED",IF(J577=0,"CLEARED"))</f>
        <v>CLEARED</v>
      </c>
      <c r="O577" s="11"/>
    </row>
    <row r="578" spans="1:15" ht="14.4">
      <c r="A578" s="11">
        <v>577</v>
      </c>
      <c r="B578" s="11">
        <v>170560</v>
      </c>
      <c r="C578" s="21" t="s">
        <v>1039</v>
      </c>
      <c r="D578" s="24">
        <v>43061</v>
      </c>
      <c r="E578" s="11" t="s">
        <v>1040</v>
      </c>
      <c r="F578" s="21" t="s">
        <v>1041</v>
      </c>
      <c r="G578" s="18">
        <v>300000</v>
      </c>
      <c r="H578" s="18"/>
      <c r="I578" s="31">
        <v>300000</v>
      </c>
      <c r="J578" s="18">
        <v>0</v>
      </c>
      <c r="K578" s="18"/>
      <c r="L578" s="18"/>
      <c r="M578" s="18">
        <f>G578+H578-K578-L578</f>
        <v>300000</v>
      </c>
      <c r="N578" s="11" t="str">
        <f>IF(J578&gt;0,"UNCLEARED",IF(J578=0,"CLEARED"))</f>
        <v>CLEARED</v>
      </c>
      <c r="O578" s="11"/>
    </row>
    <row r="579" spans="1:15" ht="14.4">
      <c r="A579" s="11">
        <v>578</v>
      </c>
      <c r="B579" s="11">
        <v>170561</v>
      </c>
      <c r="C579" s="21" t="s">
        <v>1042</v>
      </c>
      <c r="D579" s="24">
        <v>43066</v>
      </c>
      <c r="E579" s="11" t="s">
        <v>1043</v>
      </c>
      <c r="F579" s="21" t="s">
        <v>1044</v>
      </c>
      <c r="G579" s="18">
        <v>17500000</v>
      </c>
      <c r="H579" s="18"/>
      <c r="I579" s="31">
        <v>17500000</v>
      </c>
      <c r="J579" s="18">
        <v>0</v>
      </c>
      <c r="K579" s="18"/>
      <c r="L579" s="18">
        <v>16955000</v>
      </c>
      <c r="M579" s="18">
        <f>G579+H579-K579-L579</f>
        <v>545000</v>
      </c>
      <c r="N579" s="11" t="str">
        <f>IF(J579&gt;0,"UNCLEARED",IF(J579=0,"CLEARED"))</f>
        <v>CLEARED</v>
      </c>
      <c r="O579" s="11"/>
    </row>
    <row r="580" spans="1:15" ht="14.4">
      <c r="A580" s="11">
        <v>579</v>
      </c>
      <c r="B580" s="11">
        <v>170565</v>
      </c>
      <c r="C580" s="21" t="s">
        <v>1045</v>
      </c>
      <c r="D580" s="24">
        <v>43066</v>
      </c>
      <c r="E580" s="11" t="s">
        <v>1046</v>
      </c>
      <c r="F580" s="25" t="s">
        <v>148</v>
      </c>
      <c r="G580" s="17">
        <v>500000</v>
      </c>
      <c r="H580" s="17"/>
      <c r="I580" s="35">
        <v>500000</v>
      </c>
      <c r="J580" s="16">
        <v>0</v>
      </c>
      <c r="K580" s="16"/>
      <c r="L580" s="16"/>
      <c r="M580" s="16">
        <f>I580-K580-L580</f>
        <v>500000</v>
      </c>
      <c r="N580" s="11" t="str">
        <f>IF(J580&gt;0,"UNCLEARED",IF(J580=0,"CLEARED"))</f>
        <v>CLEARED</v>
      </c>
      <c r="O580" s="19"/>
    </row>
    <row r="581" spans="1:15" ht="14.4">
      <c r="A581" s="11">
        <v>580</v>
      </c>
      <c r="B581" s="11">
        <v>170566</v>
      </c>
      <c r="C581" s="21" t="s">
        <v>1047</v>
      </c>
      <c r="D581" s="24">
        <v>43069</v>
      </c>
      <c r="E581" s="11" t="s">
        <v>1048</v>
      </c>
      <c r="F581" s="25" t="s">
        <v>992</v>
      </c>
      <c r="G581" s="17">
        <v>100000</v>
      </c>
      <c r="H581" s="17"/>
      <c r="I581" s="35">
        <v>100000</v>
      </c>
      <c r="J581" s="16">
        <v>0</v>
      </c>
      <c r="K581" s="16"/>
      <c r="L581" s="16"/>
      <c r="M581" s="16">
        <f>I581-K581-L581</f>
        <v>100000</v>
      </c>
      <c r="N581" s="11" t="str">
        <f>IF(J581&gt;0,"UNCLEARED",IF(J581=0,"CLEARED"))</f>
        <v>CLEARED</v>
      </c>
      <c r="O581" s="19"/>
    </row>
    <row r="582" spans="1:15" ht="14.4">
      <c r="A582" s="11">
        <v>581</v>
      </c>
      <c r="B582" s="11">
        <v>170567</v>
      </c>
      <c r="C582" s="21" t="s">
        <v>1049</v>
      </c>
      <c r="D582" s="24">
        <v>43076</v>
      </c>
      <c r="E582" s="11" t="s">
        <v>1050</v>
      </c>
      <c r="F582" s="25" t="s">
        <v>1051</v>
      </c>
      <c r="G582" s="17">
        <v>4800000</v>
      </c>
      <c r="H582" s="17"/>
      <c r="I582" s="35">
        <v>4800000</v>
      </c>
      <c r="J582" s="16">
        <f>G582+H582-I582</f>
        <v>0</v>
      </c>
      <c r="K582" s="16">
        <v>72000</v>
      </c>
      <c r="L582" s="16"/>
      <c r="M582" s="16">
        <f>I582-K582-L582</f>
        <v>4728000</v>
      </c>
      <c r="N582" s="11" t="str">
        <f>IF(J582&gt;0,"UNCLEARED",IF(J582=0,"CLEARED"))</f>
        <v>CLEARED</v>
      </c>
      <c r="O582" s="19"/>
    </row>
    <row r="583" spans="1:15" ht="14.4">
      <c r="A583" s="11">
        <v>582</v>
      </c>
      <c r="B583" s="11">
        <v>170568</v>
      </c>
      <c r="C583" s="21"/>
      <c r="D583" s="24"/>
      <c r="E583" s="11"/>
      <c r="F583" s="21" t="s">
        <v>1052</v>
      </c>
      <c r="G583" s="18"/>
      <c r="H583" s="18">
        <v>0</v>
      </c>
      <c r="I583" s="31"/>
      <c r="J583" s="18">
        <f>G583+H583-I583</f>
        <v>0</v>
      </c>
      <c r="K583" s="18"/>
      <c r="L583" s="18"/>
      <c r="M583" s="18">
        <f>G583+H583-K583-L583</f>
        <v>0</v>
      </c>
      <c r="N583" s="11" t="str">
        <f>IF(J583&gt;0,"UNCLEARED",IF(J583=0,"CLEARED"))</f>
        <v>CLEARED</v>
      </c>
      <c r="O583" s="11"/>
    </row>
    <row r="584" spans="1:15" ht="14.4">
      <c r="A584" s="11">
        <v>583</v>
      </c>
      <c r="B584" s="11">
        <v>170572</v>
      </c>
      <c r="C584" s="21" t="s">
        <v>1053</v>
      </c>
      <c r="D584" s="24">
        <v>43074</v>
      </c>
      <c r="E584" s="11" t="s">
        <v>1054</v>
      </c>
      <c r="F584" s="21" t="s">
        <v>1055</v>
      </c>
      <c r="G584" s="18">
        <v>41500000</v>
      </c>
      <c r="H584" s="18"/>
      <c r="I584" s="31">
        <v>41500000</v>
      </c>
      <c r="J584" s="18">
        <f>G584+H584-I584</f>
        <v>0</v>
      </c>
      <c r="K584" s="18"/>
      <c r="L584" s="18">
        <v>7300000</v>
      </c>
      <c r="M584" s="18">
        <f>G584+H584-K584-L584</f>
        <v>34200000</v>
      </c>
      <c r="N584" s="11" t="str">
        <f>IF(J584&gt;0,"UNCLEARED",IF(J584=0,"CLEARED"))</f>
        <v>CLEARED</v>
      </c>
      <c r="O584" s="11"/>
    </row>
    <row r="585" spans="1:15" ht="14.4">
      <c r="A585" s="11">
        <v>584</v>
      </c>
      <c r="B585" s="11">
        <v>170573</v>
      </c>
      <c r="C585" s="21"/>
      <c r="D585" s="24"/>
      <c r="E585" s="11"/>
      <c r="F585" s="21" t="s">
        <v>1056</v>
      </c>
      <c r="G585" s="18"/>
      <c r="H585" s="18"/>
      <c r="I585" s="31"/>
      <c r="J585" s="18">
        <f>G585+H585-I585</f>
        <v>0</v>
      </c>
      <c r="K585" s="18"/>
      <c r="L585" s="18"/>
      <c r="M585" s="18">
        <f>G585+H585-K585-L585</f>
        <v>0</v>
      </c>
      <c r="N585" s="11" t="str">
        <f>IF(J585&gt;0,"UNCLEARED",IF(J585=0,"CLEARED"))</f>
        <v>CLEARED</v>
      </c>
      <c r="O585" s="11"/>
    </row>
    <row r="586" spans="1:15" ht="14.4">
      <c r="A586" s="11">
        <v>585</v>
      </c>
      <c r="B586" s="11">
        <v>170574</v>
      </c>
      <c r="C586" s="21" t="s">
        <v>1057</v>
      </c>
      <c r="D586" s="24">
        <v>43075</v>
      </c>
      <c r="E586" s="11" t="s">
        <v>1058</v>
      </c>
      <c r="F586" s="21" t="s">
        <v>1059</v>
      </c>
      <c r="G586" s="18">
        <v>38000000</v>
      </c>
      <c r="H586" s="18"/>
      <c r="I586" s="31">
        <v>20000000</v>
      </c>
      <c r="J586" s="18"/>
      <c r="K586" s="18"/>
      <c r="L586" s="18"/>
      <c r="M586" s="16">
        <f>I586-K586-L586</f>
        <v>20000000</v>
      </c>
      <c r="N586" s="11" t="str">
        <f>IF(J586&gt;0,"UNCLEARED",IF(J586=0,"CLEARED"))</f>
        <v>CLEARED</v>
      </c>
      <c r="O586" s="11"/>
    </row>
    <row r="587" spans="1:15" ht="21" customHeight="1">
      <c r="A587" s="11">
        <v>586</v>
      </c>
      <c r="B587" s="11">
        <v>170575</v>
      </c>
      <c r="C587" s="21" t="s">
        <v>1060</v>
      </c>
      <c r="D587" s="24">
        <v>43055</v>
      </c>
      <c r="E587" s="11" t="s">
        <v>1061</v>
      </c>
      <c r="F587" s="21" t="s">
        <v>1062</v>
      </c>
      <c r="G587" s="18">
        <v>16090909</v>
      </c>
      <c r="H587" s="17">
        <f>G587*10%</f>
        <v>1609090.9</v>
      </c>
      <c r="I587" s="31">
        <v>17699999.9</v>
      </c>
      <c r="J587" s="18">
        <f>G587+H587-I587</f>
        <v>0</v>
      </c>
      <c r="K587" s="18"/>
      <c r="L587" s="18">
        <v>2091000</v>
      </c>
      <c r="M587" s="16">
        <f>I587-K587-L587</f>
        <v>15608999.9</v>
      </c>
      <c r="N587" s="11" t="str">
        <f>IF(J587&gt;0,"UNCLEARED",IF(J587=0,"CLEARED"))</f>
        <v>CLEARED</v>
      </c>
      <c r="O587" s="11"/>
    </row>
    <row r="588" spans="1:15" ht="14.25" customHeight="1">
      <c r="A588" s="11">
        <v>587</v>
      </c>
      <c r="B588" s="11">
        <v>170577</v>
      </c>
      <c r="C588" s="32" t="s">
        <v>1063</v>
      </c>
      <c r="D588" s="24">
        <v>43088</v>
      </c>
      <c r="E588" s="11" t="s">
        <v>1064</v>
      </c>
      <c r="F588" s="21" t="s">
        <v>1065</v>
      </c>
      <c r="G588" s="18">
        <v>3300000</v>
      </c>
      <c r="H588" s="18"/>
      <c r="I588" s="31">
        <v>3300000</v>
      </c>
      <c r="J588" s="18">
        <f>G588+H588-I588</f>
        <v>0</v>
      </c>
      <c r="K588" s="18"/>
      <c r="L588" s="18"/>
      <c r="M588" s="16">
        <f>I588-K588-L588</f>
        <v>3300000</v>
      </c>
      <c r="N588" s="11" t="str">
        <f>IF(J588&gt;0,"UNCLEARED",IF(J588=0,"CLEARED"))</f>
        <v>CLEARED</v>
      </c>
      <c r="O588" s="11"/>
    </row>
    <row r="589" spans="1:15" ht="15" customHeight="1">
      <c r="A589" s="11">
        <v>588</v>
      </c>
      <c r="B589" s="11">
        <v>170578</v>
      </c>
      <c r="C589" s="21"/>
      <c r="D589" s="24"/>
      <c r="E589" s="11"/>
      <c r="F589" s="21"/>
      <c r="G589" s="18"/>
      <c r="H589" s="18"/>
      <c r="I589" s="31"/>
      <c r="J589" s="18">
        <f>G589+H589-I589</f>
        <v>0</v>
      </c>
      <c r="K589" s="18"/>
      <c r="L589" s="18"/>
      <c r="M589" s="18">
        <f>G589+H589-K589-L589</f>
        <v>0</v>
      </c>
      <c r="N589" s="11" t="str">
        <f>IF(J589&gt;0,"UNCLEARED",IF(J589=0,"CLEARED"))</f>
        <v>CLEARED</v>
      </c>
      <c r="O589" s="11"/>
    </row>
    <row r="590" spans="1:15" ht="14.4">
      <c r="A590" s="11">
        <v>589</v>
      </c>
      <c r="B590" s="76" t="s">
        <v>1066</v>
      </c>
      <c r="C590" s="76" t="s">
        <v>1066</v>
      </c>
      <c r="D590" s="76" t="s">
        <v>1066</v>
      </c>
      <c r="E590" s="76" t="s">
        <v>1066</v>
      </c>
      <c r="F590" s="76" t="s">
        <v>1066</v>
      </c>
      <c r="G590" s="76" t="s">
        <v>1066</v>
      </c>
      <c r="H590" s="76" t="s">
        <v>1066</v>
      </c>
      <c r="I590" s="76" t="s">
        <v>1066</v>
      </c>
      <c r="J590" s="77" t="s">
        <v>1067</v>
      </c>
      <c r="K590" s="77" t="s">
        <v>1067</v>
      </c>
      <c r="L590" s="77" t="s">
        <v>1067</v>
      </c>
      <c r="M590" s="77" t="s">
        <v>1067</v>
      </c>
      <c r="N590" s="77" t="s">
        <v>1067</v>
      </c>
      <c r="O590" s="11"/>
    </row>
  </sheetData>
  <conditionalFormatting sqref="N1:N26 N30:N38">
    <cfRule type="containsText" priority="2" dxfId="0" operator="containsText" text="UNCLEARED">
      <formula>NOT(ISERROR(SEARCH("UNCLEARED",N1)))</formula>
    </cfRule>
  </conditionalFormatting>
  <conditionalFormatting sqref="N27:N29">
    <cfRule type="containsText" priority="3" dxfId="1" operator="containsText" text="UNCLEARED">
      <formula>NOT(ISERROR(SEARCH("UNCLEARED",N27)))</formula>
    </cfRule>
  </conditionalFormatting>
  <conditionalFormatting sqref="N42:N46">
    <cfRule type="containsText" priority="4" dxfId="2" operator="containsText" text="UNCLEARED">
      <formula>NOT(ISERROR(SEARCH("UNCLEARED",N42)))</formula>
    </cfRule>
  </conditionalFormatting>
  <conditionalFormatting sqref="N47:N242">
    <cfRule type="containsText" priority="5" dxfId="0" operator="containsText" text="UNCLEARED">
      <formula>NOT(ISERROR(SEARCH("UNCLEARED",N47)))</formula>
    </cfRule>
  </conditionalFormatting>
  <conditionalFormatting sqref="N243">
    <cfRule type="containsText" priority="6" dxfId="4" operator="containsText" text="UNCLEARED">
      <formula>NOT(ISERROR(SEARCH("UNCLEARED",N243)))</formula>
    </cfRule>
  </conditionalFormatting>
  <conditionalFormatting sqref="N244">
    <cfRule type="containsText" priority="7" dxfId="4" operator="containsText" text="UNCLEARED">
      <formula>NOT(ISERROR(SEARCH("UNCLEARED",N244)))</formula>
    </cfRule>
  </conditionalFormatting>
  <conditionalFormatting sqref="N245">
    <cfRule type="containsText" priority="8" dxfId="4" operator="containsText" text="UNCLEARED">
      <formula>NOT(ISERROR(SEARCH("UNCLEARED",N245)))</formula>
    </cfRule>
  </conditionalFormatting>
  <conditionalFormatting sqref="N246">
    <cfRule type="containsText" priority="9" dxfId="1" operator="containsText" text="UNCLEARED">
      <formula>NOT(ISERROR(SEARCH("UNCLEARED",N246)))</formula>
    </cfRule>
  </conditionalFormatting>
  <conditionalFormatting sqref="N247">
    <cfRule type="containsText" priority="10" dxfId="4" operator="containsText" text="UNCLEARED">
      <formula>NOT(ISERROR(SEARCH("UNCLEARED",N247)))</formula>
    </cfRule>
  </conditionalFormatting>
  <conditionalFormatting sqref="N248">
    <cfRule type="containsText" priority="11" dxfId="4" operator="containsText" text="UNCLEARED">
      <formula>NOT(ISERROR(SEARCH("UNCLEARED",N248)))</formula>
    </cfRule>
  </conditionalFormatting>
  <conditionalFormatting sqref="N249">
    <cfRule type="containsText" priority="12" dxfId="0" operator="containsText" text="UNCLEARED">
      <formula>NOT(ISERROR(SEARCH("UNCLEARED",N249)))</formula>
    </cfRule>
  </conditionalFormatting>
  <conditionalFormatting sqref="N250">
    <cfRule type="containsText" priority="13" dxfId="1" operator="containsText" text="UNCLEARED">
      <formula>NOT(ISERROR(SEARCH("UNCLEARED",N250)))</formula>
    </cfRule>
  </conditionalFormatting>
  <conditionalFormatting sqref="N251">
    <cfRule type="containsText" priority="14" dxfId="2" operator="containsText" text="UNCLEARED">
      <formula>NOT(ISERROR(SEARCH("UNCLEARED",N251)))</formula>
    </cfRule>
  </conditionalFormatting>
  <conditionalFormatting sqref="N252">
    <cfRule type="containsText" priority="15" dxfId="2" operator="containsText" text="UNCLEARED">
      <formula>NOT(ISERROR(SEARCH("UNCLEARED",N252)))</formula>
    </cfRule>
  </conditionalFormatting>
  <conditionalFormatting sqref="N253">
    <cfRule type="containsText" priority="16" dxfId="2" operator="containsText" text="UNCLEARED">
      <formula>NOT(ISERROR(SEARCH("UNCLEARED",N253)))</formula>
    </cfRule>
  </conditionalFormatting>
  <conditionalFormatting sqref="N254">
    <cfRule type="containsText" priority="17" dxfId="2" operator="containsText" text="UNCLEARED">
      <formula>NOT(ISERROR(SEARCH("UNCLEARED",N254)))</formula>
    </cfRule>
  </conditionalFormatting>
  <conditionalFormatting sqref="N255">
    <cfRule type="containsText" priority="18" dxfId="2" operator="containsText" text="UNCLEARED">
      <formula>NOT(ISERROR(SEARCH("UNCLEARED",N255)))</formula>
    </cfRule>
  </conditionalFormatting>
  <conditionalFormatting sqref="N256">
    <cfRule type="containsText" priority="19" dxfId="0" operator="containsText" text="UNCLEARED">
      <formula>NOT(ISERROR(SEARCH("UNCLEARED",N256)))</formula>
    </cfRule>
  </conditionalFormatting>
  <conditionalFormatting sqref="N257">
    <cfRule type="containsText" priority="20" dxfId="0" operator="containsText" text="UNCLEARED">
      <formula>NOT(ISERROR(SEARCH("UNCLEARED",N257)))</formula>
    </cfRule>
  </conditionalFormatting>
  <conditionalFormatting sqref="N258">
    <cfRule type="containsText" priority="21" dxfId="0" operator="containsText" text="UNCLEARED">
      <formula>NOT(ISERROR(SEARCH("UNCLEARED",N258)))</formula>
    </cfRule>
  </conditionalFormatting>
  <conditionalFormatting sqref="N259">
    <cfRule type="containsText" priority="22" dxfId="0" operator="containsText" text="UNCLEARED">
      <formula>NOT(ISERROR(SEARCH("UNCLEARED",N259)))</formula>
    </cfRule>
  </conditionalFormatting>
  <conditionalFormatting sqref="N260">
    <cfRule type="containsText" priority="23" dxfId="0" operator="containsText" text="UNCLEARED">
      <formula>NOT(ISERROR(SEARCH("UNCLEARED",N260)))</formula>
    </cfRule>
  </conditionalFormatting>
  <conditionalFormatting sqref="N261">
    <cfRule type="containsText" priority="24" dxfId="0" operator="containsText" text="UNCLEARED">
      <formula>NOT(ISERROR(SEARCH("UNCLEARED",N261)))</formula>
    </cfRule>
  </conditionalFormatting>
  <conditionalFormatting sqref="N262">
    <cfRule type="containsText" priority="25" dxfId="0" operator="containsText" text="UNCLEARED">
      <formula>NOT(ISERROR(SEARCH("UNCLEARED",N262)))</formula>
    </cfRule>
  </conditionalFormatting>
  <conditionalFormatting sqref="N263">
    <cfRule type="containsText" priority="26" dxfId="0" operator="containsText" text="UNCLEARED">
      <formula>NOT(ISERROR(SEARCH("UNCLEARED",N263)))</formula>
    </cfRule>
  </conditionalFormatting>
  <conditionalFormatting sqref="N264">
    <cfRule type="containsText" priority="27" dxfId="0" operator="containsText" text="UNCLEARED">
      <formula>NOT(ISERROR(SEARCH("UNCLEARED",N264)))</formula>
    </cfRule>
  </conditionalFormatting>
  <conditionalFormatting sqref="N265">
    <cfRule type="containsText" priority="28" dxfId="0" operator="containsText" text="UNCLEARED">
      <formula>NOT(ISERROR(SEARCH("UNCLEARED",N265)))</formula>
    </cfRule>
  </conditionalFormatting>
  <conditionalFormatting sqref="N266">
    <cfRule type="containsText" priority="29" dxfId="0" operator="containsText" text="UNCLEARED">
      <formula>NOT(ISERROR(SEARCH("UNCLEARED",N266)))</formula>
    </cfRule>
  </conditionalFormatting>
  <conditionalFormatting sqref="N267">
    <cfRule type="containsText" priority="30" dxfId="0" operator="containsText" text="UNCLEARED">
      <formula>NOT(ISERROR(SEARCH("UNCLEARED",N267)))</formula>
    </cfRule>
  </conditionalFormatting>
  <conditionalFormatting sqref="N268">
    <cfRule type="containsText" priority="31" dxfId="4" operator="containsText" text="UNCLEARED">
      <formula>NOT(ISERROR(SEARCH("UNCLEARED",N268)))</formula>
    </cfRule>
  </conditionalFormatting>
  <conditionalFormatting sqref="N269">
    <cfRule type="containsText" priority="32" dxfId="1" operator="containsText" text="UNCLEARED">
      <formula>NOT(ISERROR(SEARCH("UNCLEARED",N269)))</formula>
    </cfRule>
  </conditionalFormatting>
  <conditionalFormatting sqref="N270">
    <cfRule type="containsText" priority="33" dxfId="2" operator="containsText" text="UNCLEARED">
      <formula>NOT(ISERROR(SEARCH("UNCLEARED",N270)))</formula>
    </cfRule>
  </conditionalFormatting>
  <conditionalFormatting sqref="N271">
    <cfRule type="containsText" priority="34" dxfId="1" operator="containsText" text="UNCLEARED">
      <formula>NOT(ISERROR(SEARCH("UNCLEARED",N271)))</formula>
    </cfRule>
  </conditionalFormatting>
  <conditionalFormatting sqref="N272">
    <cfRule type="containsText" priority="35" dxfId="0" operator="containsText" text="UNCLEARED">
      <formula>NOT(ISERROR(SEARCH("UNCLEARED",N272)))</formula>
    </cfRule>
  </conditionalFormatting>
  <conditionalFormatting sqref="N273">
    <cfRule type="containsText" priority="36" dxfId="0" operator="containsText" text="UNCLEARED">
      <formula>NOT(ISERROR(SEARCH("UNCLEARED",N273)))</formula>
    </cfRule>
  </conditionalFormatting>
  <conditionalFormatting sqref="N274">
    <cfRule type="containsText" priority="37" dxfId="0" operator="containsText" text="UNCLEARED">
      <formula>NOT(ISERROR(SEARCH("UNCLEARED",N274)))</formula>
    </cfRule>
  </conditionalFormatting>
  <conditionalFormatting sqref="N275">
    <cfRule type="containsText" priority="38" dxfId="0" operator="containsText" text="UNCLEARED">
      <formula>NOT(ISERROR(SEARCH("UNCLEARED",N275)))</formula>
    </cfRule>
  </conditionalFormatting>
  <conditionalFormatting sqref="N276:N291">
    <cfRule type="containsText" priority="39" dxfId="2" operator="containsText" text="UNCLEARED">
      <formula>NOT(ISERROR(SEARCH("UNCLEARED",N276)))</formula>
    </cfRule>
  </conditionalFormatting>
  <conditionalFormatting sqref="N292:N543 N545:N585">
    <cfRule type="containsText" priority="40" dxfId="2" operator="containsText" text="UNCLEARED">
      <formula>NOT(ISERROR(SEARCH("UNCLEARED",N292)))</formula>
    </cfRule>
  </conditionalFormatting>
  <conditionalFormatting sqref="N292:N541">
    <cfRule type="containsText" priority="41" dxfId="2" operator="containsText" text="UNCLEARED">
      <formula>NOT(ISERROR(SEARCH("UNCLEARED",N292)))</formula>
    </cfRule>
  </conditionalFormatting>
  <conditionalFormatting sqref="N544">
    <cfRule type="containsText" priority="42" dxfId="2" operator="containsText" text="UNCLEARED">
      <formula>NOT(ISERROR(SEARCH("UNCLEARED",N544)))</formula>
    </cfRule>
  </conditionalFormatting>
  <conditionalFormatting sqref="N586 N588:N590">
    <cfRule type="containsText" priority="43" dxfId="2" operator="containsText" text="UNCLEARED">
      <formula>NOT(ISERROR(SEARCH("UNCLEARED",N586)))</formula>
    </cfRule>
  </conditionalFormatting>
  <printOptions/>
  <pageMargins left="0.7" right="0.7" top="0.75" bottom="0.75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7"/>
  <sheetViews>
    <sheetView workbookViewId="0" topLeftCell="A343">
      <selection activeCell="C23" sqref="C23"/>
    </sheetView>
  </sheetViews>
  <sheetFormatPr defaultColWidth="9.140625" defaultRowHeight="15"/>
  <cols>
    <col min="1" max="1" width="14.00390625" style="6" customWidth="1"/>
    <col min="2" max="2" width="18.00390625" style="7" customWidth="1"/>
    <col min="3" max="3" width="10.57421875" style="0" customWidth="1"/>
    <col min="4" max="4" width="12.140625" style="0" customWidth="1"/>
    <col min="5" max="5" width="25.57421875" style="0" customWidth="1"/>
    <col min="6" max="6" width="11.57421875" style="0" hidden="1" customWidth="1"/>
    <col min="7" max="7" width="9.140625" style="0" hidden="1" customWidth="1"/>
    <col min="8" max="8" width="15.28125" style="0" customWidth="1"/>
    <col min="9" max="9" width="9.140625" style="0" hidden="1" customWidth="1"/>
    <col min="10" max="10" width="12.140625" style="0" hidden="1" customWidth="1"/>
    <col min="11" max="11" width="14.28125" style="0" hidden="1" customWidth="1"/>
    <col min="12" max="12" width="14.421875" style="0" hidden="1" customWidth="1"/>
    <col min="13" max="13" width="11.421875" style="0" hidden="1" customWidth="1"/>
    <col min="14" max="14" width="22.140625" style="0" hidden="1" customWidth="1"/>
    <col min="15" max="1025" width="8.57421875" style="0" customWidth="1"/>
  </cols>
  <sheetData>
    <row r="1" spans="1:14" ht="14.4">
      <c r="A1" s="8" t="s">
        <v>27</v>
      </c>
      <c r="B1" s="8" t="s">
        <v>28</v>
      </c>
      <c r="C1" s="9" t="s">
        <v>29</v>
      </c>
      <c r="D1" s="8" t="s">
        <v>30</v>
      </c>
      <c r="E1" s="8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8" t="s">
        <v>39</v>
      </c>
      <c r="N1" s="8" t="s">
        <v>40</v>
      </c>
    </row>
    <row r="2" spans="1:14" ht="28.8">
      <c r="A2" s="11">
        <v>170001</v>
      </c>
      <c r="B2" s="12" t="s">
        <v>41</v>
      </c>
      <c r="C2" s="13">
        <v>42775</v>
      </c>
      <c r="D2" s="14" t="s">
        <v>42</v>
      </c>
      <c r="E2" s="15" t="s">
        <v>43</v>
      </c>
      <c r="F2" s="16">
        <v>87500000</v>
      </c>
      <c r="G2" s="17"/>
      <c r="H2" s="18">
        <v>87500000</v>
      </c>
      <c r="I2" s="16">
        <f>F2+G2-H2-J2</f>
        <v>0</v>
      </c>
      <c r="J2" s="16"/>
      <c r="K2" s="16">
        <v>10000000</v>
      </c>
      <c r="L2" s="16">
        <f>H2-J2-K2</f>
        <v>77500000</v>
      </c>
      <c r="M2" s="11" t="str">
        <f>IF(I2&gt;0,"UNCLEARED",IF(I2=0,"CLEARED"))</f>
        <v>CLEARED</v>
      </c>
      <c r="N2" s="19" t="s">
        <v>44</v>
      </c>
    </row>
    <row r="3" spans="1:14" ht="28.8">
      <c r="A3" s="11">
        <v>170002</v>
      </c>
      <c r="B3" s="21" t="s">
        <v>45</v>
      </c>
      <c r="C3" s="24">
        <v>42788</v>
      </c>
      <c r="D3" s="11" t="s">
        <v>51</v>
      </c>
      <c r="E3" s="23" t="s">
        <v>52</v>
      </c>
      <c r="F3" s="17">
        <v>13000000</v>
      </c>
      <c r="G3" s="17"/>
      <c r="H3" s="17">
        <v>13000000</v>
      </c>
      <c r="I3" s="17">
        <f>F3+G3-H3-J3</f>
        <v>0</v>
      </c>
      <c r="J3" s="16"/>
      <c r="K3" s="16">
        <v>1000000</v>
      </c>
      <c r="L3" s="16">
        <f>H3-J3-K3</f>
        <v>12000000</v>
      </c>
      <c r="M3" s="11" t="str">
        <f>IF(I3&gt;0,"UNCLEARED",IF(I3=0,"CLEARED"))</f>
        <v>CLEARED</v>
      </c>
      <c r="N3" s="19" t="s">
        <v>48</v>
      </c>
    </row>
    <row r="4" spans="1:14" ht="28.8">
      <c r="A4" s="11">
        <v>170002</v>
      </c>
      <c r="B4" s="21" t="s">
        <v>45</v>
      </c>
      <c r="C4" s="13">
        <v>42788</v>
      </c>
      <c r="D4" s="14" t="s">
        <v>46</v>
      </c>
      <c r="E4" s="23" t="s">
        <v>50</v>
      </c>
      <c r="F4" s="17">
        <v>500000</v>
      </c>
      <c r="G4" s="17"/>
      <c r="H4" s="17">
        <v>500000</v>
      </c>
      <c r="I4" s="17">
        <f>F4+G4-H4-J4</f>
        <v>0</v>
      </c>
      <c r="J4" s="16"/>
      <c r="K4" s="16">
        <v>300000</v>
      </c>
      <c r="L4" s="16">
        <f>H4-J4-K4</f>
        <v>200000</v>
      </c>
      <c r="M4" s="11" t="str">
        <f>IF(I4&gt;0,"UNCLEARED",IF(I4=0,"CLEARED"))</f>
        <v>CLEARED</v>
      </c>
      <c r="N4" s="19" t="s">
        <v>48</v>
      </c>
    </row>
    <row r="5" spans="1:14" ht="43.2">
      <c r="A5" s="11">
        <v>170002</v>
      </c>
      <c r="B5" s="20" t="s">
        <v>45</v>
      </c>
      <c r="C5" s="13">
        <v>42788</v>
      </c>
      <c r="D5" s="14" t="s">
        <v>46</v>
      </c>
      <c r="E5" s="15" t="s">
        <v>47</v>
      </c>
      <c r="F5" s="16">
        <v>300000</v>
      </c>
      <c r="G5" s="17"/>
      <c r="H5" s="18">
        <v>300000</v>
      </c>
      <c r="I5" s="16">
        <f>F5+G5-H5-J5</f>
        <v>0</v>
      </c>
      <c r="J5" s="16"/>
      <c r="K5" s="16">
        <v>0</v>
      </c>
      <c r="L5" s="16">
        <f>H5-J5-K5</f>
        <v>300000</v>
      </c>
      <c r="M5" s="11" t="str">
        <f>IF(I5&gt;0,"UNCLEARED",IF(I5=0,"CLEARED"))</f>
        <v>CLEARED</v>
      </c>
      <c r="N5" s="19" t="s">
        <v>48</v>
      </c>
    </row>
    <row r="6" spans="1:14" ht="43.2">
      <c r="A6" s="11">
        <v>170002</v>
      </c>
      <c r="B6" s="21" t="s">
        <v>45</v>
      </c>
      <c r="C6" s="13">
        <v>42788</v>
      </c>
      <c r="D6" s="14" t="s">
        <v>46</v>
      </c>
      <c r="E6" s="22" t="s">
        <v>49</v>
      </c>
      <c r="F6" s="17">
        <v>300000</v>
      </c>
      <c r="G6" s="17"/>
      <c r="H6" s="17">
        <v>300000</v>
      </c>
      <c r="I6" s="17">
        <f>F6+G6-H6-J6</f>
        <v>0</v>
      </c>
      <c r="J6" s="16"/>
      <c r="K6" s="16">
        <v>0</v>
      </c>
      <c r="L6" s="16">
        <f>H6-J6-K6</f>
        <v>300000</v>
      </c>
      <c r="M6" s="11" t="str">
        <f>IF(I6&gt;0,"UNCLEARED",IF(I6=0,"CLEARED"))</f>
        <v>CLEARED</v>
      </c>
      <c r="N6" s="19" t="s">
        <v>48</v>
      </c>
    </row>
    <row r="7" spans="1:14" ht="14.4">
      <c r="A7" s="11">
        <v>170003</v>
      </c>
      <c r="B7" s="21" t="s">
        <v>53</v>
      </c>
      <c r="C7" s="24">
        <v>42830</v>
      </c>
      <c r="D7" s="11" t="s">
        <v>54</v>
      </c>
      <c r="E7" s="25" t="s">
        <v>55</v>
      </c>
      <c r="F7" s="17">
        <v>1000000</v>
      </c>
      <c r="G7" s="17"/>
      <c r="H7" s="17">
        <v>1000000</v>
      </c>
      <c r="I7" s="17">
        <f>F7+G7-H7-J7</f>
        <v>0</v>
      </c>
      <c r="J7" s="16"/>
      <c r="K7" s="16">
        <v>20000</v>
      </c>
      <c r="L7" s="16">
        <f>H7-J7-K7</f>
        <v>980000</v>
      </c>
      <c r="M7" s="11" t="str">
        <f>IF(I7&gt;0,"UNCLEARED",IF(I7=0,"CLEARED"))</f>
        <v>CLEARED</v>
      </c>
      <c r="N7" s="19" t="s">
        <v>56</v>
      </c>
    </row>
    <row r="8" spans="1:14" ht="14.4">
      <c r="A8" s="11">
        <v>170003</v>
      </c>
      <c r="B8" s="21" t="s">
        <v>53</v>
      </c>
      <c r="C8" s="24">
        <v>42835</v>
      </c>
      <c r="D8" s="11" t="s">
        <v>54</v>
      </c>
      <c r="E8" s="25" t="s">
        <v>55</v>
      </c>
      <c r="F8" s="17">
        <v>1000000</v>
      </c>
      <c r="G8" s="17"/>
      <c r="H8" s="17">
        <v>1000000</v>
      </c>
      <c r="I8" s="17">
        <f>F8+G8-H8-J8</f>
        <v>0</v>
      </c>
      <c r="J8" s="16"/>
      <c r="K8" s="16">
        <v>0</v>
      </c>
      <c r="L8" s="16">
        <f>H8-J8-K8</f>
        <v>1000000</v>
      </c>
      <c r="M8" s="11" t="str">
        <f>IF(I8&gt;0,"UNCLEARED",IF(I8=0,"CLEARED"))</f>
        <v>CLEARED</v>
      </c>
      <c r="N8" s="19" t="s">
        <v>57</v>
      </c>
    </row>
    <row r="9" spans="1:14" ht="14.4">
      <c r="A9" s="11">
        <v>170003</v>
      </c>
      <c r="B9" s="21" t="s">
        <v>53</v>
      </c>
      <c r="C9" s="24">
        <v>42840</v>
      </c>
      <c r="D9" s="11" t="s">
        <v>54</v>
      </c>
      <c r="E9" s="25" t="s">
        <v>55</v>
      </c>
      <c r="F9" s="17">
        <v>1000000</v>
      </c>
      <c r="G9" s="17"/>
      <c r="H9" s="17">
        <v>1000000</v>
      </c>
      <c r="I9" s="17">
        <f>F9+G9-H9-J9</f>
        <v>0</v>
      </c>
      <c r="J9" s="16"/>
      <c r="K9" s="16">
        <v>0</v>
      </c>
      <c r="L9" s="16">
        <f>H9-J9-K9</f>
        <v>1000000</v>
      </c>
      <c r="M9" s="11" t="str">
        <f>IF(I9&gt;0,"UNCLEARED",IF(I9=0,"CLEARED"))</f>
        <v>CLEARED</v>
      </c>
      <c r="N9" s="19" t="s">
        <v>58</v>
      </c>
    </row>
    <row r="10" spans="1:14" ht="28.8">
      <c r="A10" s="11">
        <v>170004</v>
      </c>
      <c r="B10" s="21" t="s">
        <v>59</v>
      </c>
      <c r="C10" s="24">
        <v>42861</v>
      </c>
      <c r="D10" s="11" t="s">
        <v>42</v>
      </c>
      <c r="E10" s="23" t="s">
        <v>60</v>
      </c>
      <c r="F10" s="17">
        <v>2200000</v>
      </c>
      <c r="G10" s="17"/>
      <c r="H10" s="17">
        <v>2200000</v>
      </c>
      <c r="I10" s="17">
        <f>F10+G10-H10-J10</f>
        <v>0</v>
      </c>
      <c r="J10" s="16"/>
      <c r="K10" s="16">
        <v>0</v>
      </c>
      <c r="L10" s="16">
        <f>H10-J10-K10</f>
        <v>2200000</v>
      </c>
      <c r="M10" s="11" t="str">
        <f>IF(I10&gt;0,"UNCLEARED",IF(I10=0,"CLEARED"))</f>
        <v>CLEARED</v>
      </c>
      <c r="N10" s="19" t="s">
        <v>61</v>
      </c>
    </row>
    <row r="11" spans="1:14" ht="14.4">
      <c r="A11" s="11">
        <v>170004</v>
      </c>
      <c r="B11" s="21" t="s">
        <v>59</v>
      </c>
      <c r="C11" s="24">
        <v>42861</v>
      </c>
      <c r="D11" s="11" t="s">
        <v>42</v>
      </c>
      <c r="E11" s="25" t="s">
        <v>63</v>
      </c>
      <c r="F11" s="17">
        <v>800000</v>
      </c>
      <c r="G11" s="17"/>
      <c r="H11" s="17">
        <v>800000</v>
      </c>
      <c r="I11" s="17">
        <f>F11+G11-H11-J11</f>
        <v>0</v>
      </c>
      <c r="J11" s="16"/>
      <c r="K11" s="16">
        <v>0</v>
      </c>
      <c r="L11" s="16">
        <f>H11-J11-K11</f>
        <v>800000</v>
      </c>
      <c r="M11" s="11" t="str">
        <f>IF(I11&gt;0,"UNCLEARED",IF(I11=0,"CLEARED"))</f>
        <v>CLEARED</v>
      </c>
      <c r="N11" s="19" t="s">
        <v>64</v>
      </c>
    </row>
    <row r="12" spans="1:14" ht="14.4">
      <c r="A12" s="11">
        <v>170004</v>
      </c>
      <c r="B12" s="21" t="s">
        <v>59</v>
      </c>
      <c r="C12" s="24">
        <v>42861</v>
      </c>
      <c r="D12" s="11" t="s">
        <v>42</v>
      </c>
      <c r="E12" s="25" t="s">
        <v>62</v>
      </c>
      <c r="F12" s="17">
        <v>300000</v>
      </c>
      <c r="G12" s="17"/>
      <c r="H12" s="17">
        <v>300000</v>
      </c>
      <c r="I12" s="17">
        <f>F12+G12-H12-J12</f>
        <v>0</v>
      </c>
      <c r="J12" s="16"/>
      <c r="K12" s="16">
        <v>0</v>
      </c>
      <c r="L12" s="16">
        <f>H12-J12-K12</f>
        <v>300000</v>
      </c>
      <c r="M12" s="11" t="str">
        <f>IF(I12&gt;0,"UNCLEARED",IF(I12=0,"CLEARED"))</f>
        <v>CLEARED</v>
      </c>
      <c r="N12" s="19" t="s">
        <v>61</v>
      </c>
    </row>
    <row r="13" spans="1:14" ht="14.4">
      <c r="A13" s="11">
        <v>170005</v>
      </c>
      <c r="B13" s="21" t="s">
        <v>65</v>
      </c>
      <c r="C13" s="24">
        <v>42830</v>
      </c>
      <c r="D13" s="11" t="s">
        <v>42</v>
      </c>
      <c r="E13" s="25" t="s">
        <v>66</v>
      </c>
      <c r="F13" s="17">
        <v>26000000</v>
      </c>
      <c r="G13" s="17"/>
      <c r="H13" s="17">
        <v>26000000</v>
      </c>
      <c r="I13" s="17">
        <f>F13+G13-H13-J13</f>
        <v>0</v>
      </c>
      <c r="J13" s="16"/>
      <c r="K13" s="16">
        <v>19100000</v>
      </c>
      <c r="L13" s="16">
        <f>H13-J13-K13</f>
        <v>6900000</v>
      </c>
      <c r="M13" s="11" t="str">
        <f>IF(I13&gt;0,"UNCLEARED",IF(I13=0,"CLEARED"))</f>
        <v>CLEARED</v>
      </c>
      <c r="N13" s="19" t="s">
        <v>67</v>
      </c>
    </row>
    <row r="14" spans="1:14" ht="14.4">
      <c r="A14" s="11">
        <v>170006</v>
      </c>
      <c r="B14" s="21" t="s">
        <v>68</v>
      </c>
      <c r="C14" s="24">
        <v>42901</v>
      </c>
      <c r="D14" s="11" t="s">
        <v>54</v>
      </c>
      <c r="E14" s="25" t="s">
        <v>69</v>
      </c>
      <c r="F14" s="17">
        <v>1000000</v>
      </c>
      <c r="G14" s="17"/>
      <c r="H14" s="17">
        <v>1000000</v>
      </c>
      <c r="I14" s="17">
        <f>F14+G14-H14-J14</f>
        <v>0</v>
      </c>
      <c r="J14" s="16"/>
      <c r="K14" s="16">
        <v>200000</v>
      </c>
      <c r="L14" s="16">
        <f>H14-J14-K14</f>
        <v>800000</v>
      </c>
      <c r="M14" s="11" t="str">
        <f>IF(I14&gt;0,"UNCLEARED",IF(I14=0,"CLEARED"))</f>
        <v>CLEARED</v>
      </c>
      <c r="N14" s="19" t="s">
        <v>70</v>
      </c>
    </row>
    <row r="15" spans="1:14" ht="14.4">
      <c r="A15" s="11">
        <v>170007</v>
      </c>
      <c r="B15" s="21" t="s">
        <v>71</v>
      </c>
      <c r="C15" s="24">
        <v>42980</v>
      </c>
      <c r="D15" s="11" t="s">
        <v>51</v>
      </c>
      <c r="E15" s="25" t="s">
        <v>72</v>
      </c>
      <c r="F15" s="17">
        <v>3300000</v>
      </c>
      <c r="G15" s="17"/>
      <c r="H15" s="17">
        <v>3300000</v>
      </c>
      <c r="I15" s="17">
        <f>F15+G15-H15-J15</f>
        <v>0</v>
      </c>
      <c r="J15" s="16"/>
      <c r="K15" s="16">
        <v>750000</v>
      </c>
      <c r="L15" s="16">
        <f>H15-J15-K15</f>
        <v>2550000</v>
      </c>
      <c r="M15" s="11" t="str">
        <f>IF(I15&gt;0,"UNCLEARED",IF(I15=0,"CLEARED"))</f>
        <v>CLEARED</v>
      </c>
      <c r="N15" s="19" t="s">
        <v>73</v>
      </c>
    </row>
    <row r="16" spans="1:14" ht="14.4">
      <c r="A16" s="11">
        <v>170007</v>
      </c>
      <c r="B16" s="20" t="s">
        <v>71</v>
      </c>
      <c r="C16" s="26">
        <v>43024</v>
      </c>
      <c r="D16" s="27" t="s">
        <v>74</v>
      </c>
      <c r="E16" s="20" t="s">
        <v>75</v>
      </c>
      <c r="F16" s="28">
        <v>2500000</v>
      </c>
      <c r="G16" s="28"/>
      <c r="H16" s="29">
        <v>2500000</v>
      </c>
      <c r="I16" s="18">
        <f>F16+G16-H16</f>
        <v>0</v>
      </c>
      <c r="J16" s="18"/>
      <c r="K16" s="18">
        <v>1360000</v>
      </c>
      <c r="L16" s="18">
        <f>H16-J16-K16</f>
        <v>1140000</v>
      </c>
      <c r="M16" s="30" t="str">
        <f>IF(I16&gt;0,"UNCLEARED",IF(I16=0,"CLEARED"))</f>
        <v>CLEARED</v>
      </c>
      <c r="N16" s="27"/>
    </row>
    <row r="17" spans="1:14" ht="14.4">
      <c r="A17" s="11">
        <v>170008</v>
      </c>
      <c r="B17" s="21" t="s">
        <v>76</v>
      </c>
      <c r="C17" s="24">
        <v>42955</v>
      </c>
      <c r="D17" s="11" t="s">
        <v>51</v>
      </c>
      <c r="E17" s="25" t="s">
        <v>77</v>
      </c>
      <c r="F17" s="17">
        <v>1500000</v>
      </c>
      <c r="G17" s="17"/>
      <c r="H17" s="17">
        <v>1500000</v>
      </c>
      <c r="I17" s="17">
        <f>F17+G17-H17-J17</f>
        <v>0</v>
      </c>
      <c r="J17" s="16"/>
      <c r="K17" s="16">
        <v>1300000</v>
      </c>
      <c r="L17" s="16">
        <f>H17-J17-K17</f>
        <v>200000</v>
      </c>
      <c r="M17" s="11" t="str">
        <f>IF(I17&gt;0,"UNCLEARED",IF(I17=0,"CLEARED"))</f>
        <v>CLEARED</v>
      </c>
      <c r="N17" s="19" t="s">
        <v>78</v>
      </c>
    </row>
    <row r="18" spans="1:14" ht="14.4">
      <c r="A18" s="11">
        <v>170008</v>
      </c>
      <c r="B18" s="20" t="s">
        <v>79</v>
      </c>
      <c r="C18" s="26">
        <v>42961</v>
      </c>
      <c r="D18" s="27" t="s">
        <v>54</v>
      </c>
      <c r="E18" s="20" t="s">
        <v>81</v>
      </c>
      <c r="F18" s="18">
        <v>250000</v>
      </c>
      <c r="G18" s="18"/>
      <c r="H18" s="31">
        <v>250000</v>
      </c>
      <c r="I18" s="18">
        <f>F18+G18-H18</f>
        <v>0</v>
      </c>
      <c r="J18" s="18"/>
      <c r="K18" s="18"/>
      <c r="L18" s="18">
        <f>F18+G18-J18-K18</f>
        <v>250000</v>
      </c>
      <c r="M18" s="30" t="str">
        <f>IF(I18&gt;0,"UNCLEARED",IF(I18=0,"CLEARED"))</f>
        <v>CLEARED</v>
      </c>
      <c r="N18" s="27"/>
    </row>
    <row r="19" spans="1:14" ht="14.4">
      <c r="A19" s="11">
        <v>170008</v>
      </c>
      <c r="B19" s="20" t="s">
        <v>79</v>
      </c>
      <c r="C19" s="26">
        <v>42957</v>
      </c>
      <c r="D19" s="27" t="s">
        <v>54</v>
      </c>
      <c r="E19" s="20" t="s">
        <v>80</v>
      </c>
      <c r="F19" s="18">
        <v>200000</v>
      </c>
      <c r="G19" s="18"/>
      <c r="H19" s="31">
        <v>200000</v>
      </c>
      <c r="I19" s="18">
        <f>F19+G19-H19</f>
        <v>0</v>
      </c>
      <c r="J19" s="18"/>
      <c r="K19" s="18"/>
      <c r="L19" s="18">
        <f>F19+G19-J19-K19</f>
        <v>200000</v>
      </c>
      <c r="M19" s="30" t="str">
        <f>IF(I19&gt;0,"UNCLEARED",IF(I19=0,"CLEARED"))</f>
        <v>CLEARED</v>
      </c>
      <c r="N19" s="27"/>
    </row>
    <row r="20" spans="1:14" ht="14.4">
      <c r="A20" s="11">
        <v>170008</v>
      </c>
      <c r="B20" s="20" t="s">
        <v>79</v>
      </c>
      <c r="C20" s="26">
        <v>43047</v>
      </c>
      <c r="D20" s="27" t="s">
        <v>54</v>
      </c>
      <c r="E20" s="20" t="s">
        <v>82</v>
      </c>
      <c r="F20" s="18">
        <v>200000</v>
      </c>
      <c r="G20" s="18"/>
      <c r="H20" s="31">
        <v>200000</v>
      </c>
      <c r="I20" s="18">
        <f>F20+G20-H20</f>
        <v>0</v>
      </c>
      <c r="J20" s="18"/>
      <c r="K20" s="18"/>
      <c r="L20" s="18">
        <f>F20+G20-J20-K20</f>
        <v>200000</v>
      </c>
      <c r="M20" s="30" t="str">
        <f>IF(I20&gt;0,"UNCLEARED",IF(I20=0,"CLEARED"))</f>
        <v>CLEARED</v>
      </c>
      <c r="N20" s="27"/>
    </row>
    <row r="21" spans="1:14" ht="14.4">
      <c r="A21" s="11">
        <v>170009</v>
      </c>
      <c r="B21" s="21" t="s">
        <v>83</v>
      </c>
      <c r="C21" s="24">
        <v>42955</v>
      </c>
      <c r="D21" s="11" t="s">
        <v>51</v>
      </c>
      <c r="E21" s="25" t="s">
        <v>84</v>
      </c>
      <c r="F21" s="17">
        <v>5600000</v>
      </c>
      <c r="G21" s="17"/>
      <c r="H21" s="17">
        <v>5600000</v>
      </c>
      <c r="I21" s="17">
        <f>F21+G21-H21-J21</f>
        <v>0</v>
      </c>
      <c r="J21" s="16"/>
      <c r="K21" s="16">
        <v>5500000</v>
      </c>
      <c r="L21" s="16">
        <f>H21-J21-K21</f>
        <v>100000</v>
      </c>
      <c r="M21" s="11" t="str">
        <f>IF(I21&gt;0,"UNCLEARED",IF(I21=0,"CLEARED"))</f>
        <v>CLEARED</v>
      </c>
      <c r="N21" s="19" t="s">
        <v>78</v>
      </c>
    </row>
    <row r="22" spans="1:14" ht="28.8">
      <c r="A22" s="11">
        <v>170010</v>
      </c>
      <c r="B22" s="32" t="s">
        <v>85</v>
      </c>
      <c r="C22" s="24" t="s">
        <v>86</v>
      </c>
      <c r="D22" s="11" t="s">
        <v>51</v>
      </c>
      <c r="E22" s="25" t="s">
        <v>87</v>
      </c>
      <c r="F22" s="17">
        <v>66500000</v>
      </c>
      <c r="G22" s="17"/>
      <c r="H22" s="17">
        <v>66500000</v>
      </c>
      <c r="I22" s="17">
        <f>F22+G22-H22-J22</f>
        <v>0</v>
      </c>
      <c r="J22" s="16"/>
      <c r="K22" s="16">
        <v>51800000</v>
      </c>
      <c r="L22" s="16">
        <f>H22-J22-K22</f>
        <v>14700000</v>
      </c>
      <c r="M22" s="11" t="str">
        <f>IF(I22&gt;0,"UNCLEARED",IF(I22=0,"CLEARED"))</f>
        <v>CLEARED</v>
      </c>
      <c r="N22" s="19" t="s">
        <v>78</v>
      </c>
    </row>
    <row r="23" spans="1:14" ht="14.4">
      <c r="A23" s="11">
        <v>170011</v>
      </c>
      <c r="B23" s="21" t="s">
        <v>88</v>
      </c>
      <c r="C23" s="24">
        <v>42966</v>
      </c>
      <c r="D23" s="11" t="s">
        <v>51</v>
      </c>
      <c r="E23" s="25" t="s">
        <v>89</v>
      </c>
      <c r="F23" s="28">
        <v>1700000</v>
      </c>
      <c r="G23" s="17"/>
      <c r="H23" s="28">
        <v>1700000</v>
      </c>
      <c r="I23" s="17">
        <f>F23+G23-H23-J23</f>
        <v>0</v>
      </c>
      <c r="J23" s="16"/>
      <c r="K23" s="16">
        <v>500000</v>
      </c>
      <c r="L23" s="16">
        <f>H23-J23-K23</f>
        <v>1200000</v>
      </c>
      <c r="M23" s="11" t="str">
        <f>IF(I23&gt;0,"UNCLEARED",IF(I23=0,"CLEARED"))</f>
        <v>CLEARED</v>
      </c>
      <c r="N23" s="19" t="s">
        <v>78</v>
      </c>
    </row>
    <row r="24" spans="1:14" ht="14.4">
      <c r="A24" s="11">
        <v>170011</v>
      </c>
      <c r="B24" s="21" t="s">
        <v>88</v>
      </c>
      <c r="C24" s="24">
        <v>42966</v>
      </c>
      <c r="D24" s="11" t="s">
        <v>46</v>
      </c>
      <c r="E24" s="25" t="s">
        <v>91</v>
      </c>
      <c r="F24" s="28">
        <v>700000</v>
      </c>
      <c r="G24" s="17"/>
      <c r="H24" s="28">
        <v>700000</v>
      </c>
      <c r="I24" s="17">
        <f>F24+G24-H24-J24</f>
        <v>0</v>
      </c>
      <c r="J24" s="16"/>
      <c r="K24" s="16"/>
      <c r="L24" s="16">
        <f>H24-J24-K24</f>
        <v>700000</v>
      </c>
      <c r="M24" s="11" t="str">
        <f>IF(I24&gt;0,"UNCLEARED",IF(I24=0,"CLEARED"))</f>
        <v>CLEARED</v>
      </c>
      <c r="N24" s="19" t="s">
        <v>78</v>
      </c>
    </row>
    <row r="25" spans="1:14" ht="14.4">
      <c r="A25" s="11">
        <v>170011</v>
      </c>
      <c r="B25" s="21" t="s">
        <v>88</v>
      </c>
      <c r="C25" s="24">
        <v>42966</v>
      </c>
      <c r="D25" s="11" t="s">
        <v>46</v>
      </c>
      <c r="E25" s="25" t="s">
        <v>90</v>
      </c>
      <c r="F25" s="28">
        <v>600000</v>
      </c>
      <c r="G25" s="17"/>
      <c r="H25" s="28">
        <v>600000</v>
      </c>
      <c r="I25" s="17">
        <f>F25+G25-H25-J25</f>
        <v>0</v>
      </c>
      <c r="J25" s="16"/>
      <c r="K25" s="16"/>
      <c r="L25" s="16">
        <f>H25-J25-K25</f>
        <v>600000</v>
      </c>
      <c r="M25" s="11" t="str">
        <f>IF(I25&gt;0,"UNCLEARED",IF(I25=0,"CLEARED"))</f>
        <v>CLEARED</v>
      </c>
      <c r="N25" s="19" t="s">
        <v>78</v>
      </c>
    </row>
    <row r="26" spans="1:14" ht="14.4">
      <c r="A26" s="11">
        <v>170012</v>
      </c>
      <c r="B26" s="21" t="s">
        <v>92</v>
      </c>
      <c r="C26" s="24">
        <v>42971</v>
      </c>
      <c r="D26" s="11" t="s">
        <v>51</v>
      </c>
      <c r="E26" s="25" t="s">
        <v>93</v>
      </c>
      <c r="F26" s="28">
        <v>600000</v>
      </c>
      <c r="G26" s="17"/>
      <c r="H26" s="28">
        <v>600000</v>
      </c>
      <c r="I26" s="17">
        <f>F26+G26-H26-J26</f>
        <v>0</v>
      </c>
      <c r="J26" s="16"/>
      <c r="K26" s="16">
        <v>350000</v>
      </c>
      <c r="L26" s="16">
        <f>H26-J26-K26</f>
        <v>250000</v>
      </c>
      <c r="M26" s="11" t="str">
        <f>IF(I26&gt;0,"UNCLEARED",IF(I26=0,"CLEARED"))</f>
        <v>CLEARED</v>
      </c>
      <c r="N26" s="19" t="s">
        <v>78</v>
      </c>
    </row>
    <row r="27" spans="1:14" ht="14.4">
      <c r="A27" s="11">
        <v>170013</v>
      </c>
      <c r="B27" s="21" t="s">
        <v>94</v>
      </c>
      <c r="C27" s="24">
        <v>42962</v>
      </c>
      <c r="D27" s="11" t="s">
        <v>54</v>
      </c>
      <c r="E27" s="25" t="s">
        <v>95</v>
      </c>
      <c r="F27" s="28">
        <v>3500000</v>
      </c>
      <c r="G27" s="17"/>
      <c r="H27" s="28">
        <v>3500000</v>
      </c>
      <c r="I27" s="17">
        <f>F27+G27-H27-J27</f>
        <v>0</v>
      </c>
      <c r="J27" s="16"/>
      <c r="K27" s="16"/>
      <c r="L27" s="16">
        <f>H27-J27-K27</f>
        <v>3500000</v>
      </c>
      <c r="M27" s="11" t="str">
        <f>IF(I27&gt;0,"UNCLEARED",IF(I27=0,"CLEARED"))</f>
        <v>CLEARED</v>
      </c>
      <c r="N27" s="19" t="s">
        <v>96</v>
      </c>
    </row>
    <row r="28" spans="1:14" ht="14.4">
      <c r="A28" s="11">
        <v>170013</v>
      </c>
      <c r="B28" s="21" t="s">
        <v>97</v>
      </c>
      <c r="C28" s="24">
        <v>43031</v>
      </c>
      <c r="D28" s="11" t="s">
        <v>98</v>
      </c>
      <c r="E28" s="25" t="s">
        <v>99</v>
      </c>
      <c r="F28" s="33">
        <v>3500000</v>
      </c>
      <c r="G28" s="17"/>
      <c r="H28" s="34">
        <v>3500000</v>
      </c>
      <c r="I28" s="17">
        <f>F28+G28-H28-J28</f>
        <v>0</v>
      </c>
      <c r="J28" s="16"/>
      <c r="K28" s="16">
        <v>250000</v>
      </c>
      <c r="L28" s="16">
        <f>H28-J28-K28</f>
        <v>3250000</v>
      </c>
      <c r="M28" s="11" t="str">
        <f>IF(I28&gt;0,"UNCLEARED",IF(I28=0,"CLEARED"))</f>
        <v>CLEARED</v>
      </c>
      <c r="N28" s="19"/>
    </row>
    <row r="29" spans="1:14" ht="14.4">
      <c r="A29" s="11">
        <v>170013</v>
      </c>
      <c r="B29" s="21" t="s">
        <v>100</v>
      </c>
      <c r="C29" s="24">
        <v>43060</v>
      </c>
      <c r="D29" s="11" t="s">
        <v>101</v>
      </c>
      <c r="E29" s="25" t="s">
        <v>99</v>
      </c>
      <c r="F29" s="17">
        <v>4700000</v>
      </c>
      <c r="G29" s="17"/>
      <c r="H29" s="35">
        <v>1200000</v>
      </c>
      <c r="I29" s="16">
        <f>F29+G29-H29</f>
        <v>3500000</v>
      </c>
      <c r="J29" s="16"/>
      <c r="K29" s="16"/>
      <c r="L29" s="16">
        <f>H29-J29-K29</f>
        <v>1200000</v>
      </c>
      <c r="M29" s="11" t="str">
        <f>IF(I29&gt;0,"UNCLEARED",IF(I29=0,"CLEARED"))</f>
        <v>UNCLEARED</v>
      </c>
      <c r="N29" s="19"/>
    </row>
    <row r="30" spans="1:14" ht="14.4">
      <c r="A30" s="11">
        <v>170013</v>
      </c>
      <c r="B30" s="21" t="s">
        <v>100</v>
      </c>
      <c r="C30" s="24">
        <v>43082</v>
      </c>
      <c r="D30" s="11" t="s">
        <v>102</v>
      </c>
      <c r="E30" s="25" t="s">
        <v>99</v>
      </c>
      <c r="F30" s="28">
        <v>900000</v>
      </c>
      <c r="G30" s="17"/>
      <c r="H30" s="34">
        <v>900000</v>
      </c>
      <c r="I30" s="17">
        <f>F30+G30-H30-J30</f>
        <v>0</v>
      </c>
      <c r="J30" s="16"/>
      <c r="K30" s="16"/>
      <c r="L30" s="16">
        <f>H30-J30-K30</f>
        <v>900000</v>
      </c>
      <c r="M30" s="11" t="str">
        <f>IF(I30&gt;0,"UNCLEARED",IF(I30=0,"CLEARED"))</f>
        <v>CLEARED</v>
      </c>
      <c r="N30" s="19"/>
    </row>
    <row r="31" spans="1:14" ht="14.4">
      <c r="A31" s="11">
        <v>170014</v>
      </c>
      <c r="B31" s="21" t="s">
        <v>103</v>
      </c>
      <c r="C31" s="24">
        <v>42969</v>
      </c>
      <c r="D31" s="11" t="s">
        <v>54</v>
      </c>
      <c r="E31" s="25" t="s">
        <v>105</v>
      </c>
      <c r="F31" s="28">
        <v>5000000</v>
      </c>
      <c r="G31" s="17"/>
      <c r="H31" s="28">
        <v>5000000</v>
      </c>
      <c r="I31" s="17">
        <f>F31+G31-H31-J31</f>
        <v>0</v>
      </c>
      <c r="J31" s="16"/>
      <c r="K31" s="16">
        <v>4500000</v>
      </c>
      <c r="L31" s="16">
        <f>H31-J31-K31</f>
        <v>500000</v>
      </c>
      <c r="M31" s="11" t="str">
        <f>IF(I31&gt;0,"UNCLEARED",IF(I31=0,"CLEARED"))</f>
        <v>CLEARED</v>
      </c>
      <c r="N31" s="19" t="s">
        <v>78</v>
      </c>
    </row>
    <row r="32" spans="1:14" ht="14.4">
      <c r="A32" s="11">
        <v>170014</v>
      </c>
      <c r="B32" s="21" t="s">
        <v>103</v>
      </c>
      <c r="C32" s="24">
        <v>42969</v>
      </c>
      <c r="D32" s="11" t="s">
        <v>54</v>
      </c>
      <c r="E32" s="25" t="s">
        <v>104</v>
      </c>
      <c r="F32" s="28">
        <v>1000000</v>
      </c>
      <c r="G32" s="17"/>
      <c r="H32" s="28">
        <v>1000000</v>
      </c>
      <c r="I32" s="17">
        <f>F32+G32-H32-J32</f>
        <v>0</v>
      </c>
      <c r="J32" s="16"/>
      <c r="K32" s="16">
        <v>500000</v>
      </c>
      <c r="L32" s="16">
        <f>H32-J32-K32</f>
        <v>500000</v>
      </c>
      <c r="M32" s="11" t="str">
        <f>IF(I32&gt;0,"UNCLEARED",IF(I32=0,"CLEARED"))</f>
        <v>CLEARED</v>
      </c>
      <c r="N32" s="19" t="s">
        <v>78</v>
      </c>
    </row>
    <row r="33" spans="1:14" ht="14.4">
      <c r="A33" s="11">
        <v>170015</v>
      </c>
      <c r="B33" s="21" t="s">
        <v>106</v>
      </c>
      <c r="C33" s="24">
        <v>42972</v>
      </c>
      <c r="D33" s="11" t="s">
        <v>54</v>
      </c>
      <c r="E33" s="25" t="s">
        <v>107</v>
      </c>
      <c r="F33" s="28">
        <v>1300000</v>
      </c>
      <c r="G33" s="17"/>
      <c r="H33" s="28">
        <v>1300000</v>
      </c>
      <c r="I33" s="17">
        <f>F33+G33-H33-J33</f>
        <v>0</v>
      </c>
      <c r="J33" s="16"/>
      <c r="K33" s="16"/>
      <c r="L33" s="16">
        <f>H33-J33-K33</f>
        <v>1300000</v>
      </c>
      <c r="M33" s="11" t="str">
        <f>IF(I33&gt;0,"UNCLEARED",IF(I33=0,"CLEARED"))</f>
        <v>CLEARED</v>
      </c>
      <c r="N33" s="19" t="s">
        <v>78</v>
      </c>
    </row>
    <row r="34" spans="1:14" ht="14.4">
      <c r="A34" s="11">
        <v>170015</v>
      </c>
      <c r="B34" s="20" t="s">
        <v>108</v>
      </c>
      <c r="C34" s="13">
        <v>43004</v>
      </c>
      <c r="D34" s="11" t="s">
        <v>109</v>
      </c>
      <c r="E34" s="36" t="s">
        <v>110</v>
      </c>
      <c r="F34" s="16">
        <v>7337000</v>
      </c>
      <c r="G34" s="18"/>
      <c r="H34" s="16">
        <v>7337000</v>
      </c>
      <c r="I34" s="18"/>
      <c r="J34" s="18"/>
      <c r="K34" s="18">
        <v>300000</v>
      </c>
      <c r="L34" s="18">
        <v>7037000</v>
      </c>
      <c r="M34" s="18" t="s">
        <v>111</v>
      </c>
      <c r="N34" s="11" t="s">
        <v>112</v>
      </c>
    </row>
    <row r="35" spans="1:14" ht="14.4">
      <c r="A35" s="11">
        <v>170017</v>
      </c>
      <c r="B35" s="21" t="s">
        <v>113</v>
      </c>
      <c r="C35" s="13">
        <v>42993</v>
      </c>
      <c r="D35" s="37" t="s">
        <v>109</v>
      </c>
      <c r="E35" s="38" t="s">
        <v>114</v>
      </c>
      <c r="F35" s="17">
        <v>4200000</v>
      </c>
      <c r="G35" s="18"/>
      <c r="H35" s="17">
        <v>4200000</v>
      </c>
      <c r="I35" s="18"/>
      <c r="J35" s="18"/>
      <c r="K35" s="18">
        <v>4200000</v>
      </c>
      <c r="L35" s="18" t="s">
        <v>42</v>
      </c>
      <c r="M35" s="18" t="s">
        <v>111</v>
      </c>
      <c r="N35" s="11" t="s">
        <v>42</v>
      </c>
    </row>
    <row r="36" spans="1:14" ht="14.4">
      <c r="A36" s="11">
        <v>170019</v>
      </c>
      <c r="B36" s="21" t="s">
        <v>115</v>
      </c>
      <c r="C36" s="13">
        <v>42990</v>
      </c>
      <c r="D36" s="37" t="s">
        <v>109</v>
      </c>
      <c r="E36" s="25" t="s">
        <v>116</v>
      </c>
      <c r="F36" s="17">
        <v>40000000</v>
      </c>
      <c r="G36" s="18"/>
      <c r="H36" s="17">
        <v>40000000</v>
      </c>
      <c r="I36" s="18"/>
      <c r="J36" s="18"/>
      <c r="K36" s="18">
        <v>35985500</v>
      </c>
      <c r="L36" s="18">
        <v>4014500</v>
      </c>
      <c r="M36" s="18" t="s">
        <v>111</v>
      </c>
      <c r="N36" s="11" t="s">
        <v>117</v>
      </c>
    </row>
    <row r="37" spans="1:14" ht="14.4">
      <c r="A37" s="11">
        <v>170020</v>
      </c>
      <c r="B37" s="21" t="s">
        <v>118</v>
      </c>
      <c r="C37" s="24">
        <v>43017</v>
      </c>
      <c r="D37" s="11" t="s">
        <v>119</v>
      </c>
      <c r="E37" s="25" t="s">
        <v>120</v>
      </c>
      <c r="F37" s="28">
        <v>12000000</v>
      </c>
      <c r="G37" s="17"/>
      <c r="H37" s="28">
        <v>12000000</v>
      </c>
      <c r="I37" s="17">
        <f>F37+G37-H37-J37</f>
        <v>0</v>
      </c>
      <c r="J37" s="16"/>
      <c r="K37" s="16">
        <v>9925500</v>
      </c>
      <c r="L37" s="16">
        <f>H37-J37-K37</f>
        <v>2074500</v>
      </c>
      <c r="M37" s="11" t="str">
        <f>IF(I37&gt;0,"UNCLEARED",IF(I37=0,"CLEARED"))</f>
        <v>CLEARED</v>
      </c>
      <c r="N37" s="11" t="s">
        <v>121</v>
      </c>
    </row>
    <row r="38" spans="1:14" ht="14.4">
      <c r="A38" s="11">
        <v>170021</v>
      </c>
      <c r="B38" s="21" t="s">
        <v>122</v>
      </c>
      <c r="C38" s="24">
        <v>43019</v>
      </c>
      <c r="D38" s="11" t="s">
        <v>123</v>
      </c>
      <c r="E38" s="25" t="s">
        <v>124</v>
      </c>
      <c r="F38" s="33">
        <v>680000</v>
      </c>
      <c r="G38" s="17"/>
      <c r="H38" s="34">
        <v>680000</v>
      </c>
      <c r="I38" s="17">
        <f>F38+G38-H38-J38</f>
        <v>0</v>
      </c>
      <c r="J38" s="16"/>
      <c r="K38" s="16"/>
      <c r="L38" s="16">
        <f>H38-J38-K38</f>
        <v>680000</v>
      </c>
      <c r="M38" s="11" t="str">
        <f>IF(I38&gt;0,"UNCLEARED",IF(I38=0,"CLEARED"))</f>
        <v>CLEARED</v>
      </c>
      <c r="N38" s="19"/>
    </row>
    <row r="39" spans="1:14" ht="14.4">
      <c r="A39" s="11">
        <v>170022</v>
      </c>
      <c r="B39" s="21" t="s">
        <v>125</v>
      </c>
      <c r="C39" s="24">
        <v>43021</v>
      </c>
      <c r="D39" s="11" t="s">
        <v>126</v>
      </c>
      <c r="E39" s="25" t="s">
        <v>127</v>
      </c>
      <c r="F39" s="28">
        <v>60000000</v>
      </c>
      <c r="G39" s="17"/>
      <c r="H39" s="34">
        <v>60000000</v>
      </c>
      <c r="I39" s="17">
        <f>F39+G39-H39-J39</f>
        <v>0</v>
      </c>
      <c r="J39" s="16"/>
      <c r="K39" s="16">
        <v>2816700</v>
      </c>
      <c r="L39" s="16">
        <f>H39-J39-K39</f>
        <v>57183300</v>
      </c>
      <c r="M39" s="11" t="str">
        <f>IF(I39&gt;0,"UNCLEARED",IF(I39=0,"CLEARED"))</f>
        <v>CLEARED</v>
      </c>
      <c r="N39" s="19"/>
    </row>
    <row r="40" spans="1:14" ht="14.4">
      <c r="A40" s="11">
        <v>170023</v>
      </c>
      <c r="B40" s="21" t="s">
        <v>128</v>
      </c>
      <c r="C40" s="24">
        <v>43026</v>
      </c>
      <c r="D40" s="11" t="s">
        <v>129</v>
      </c>
      <c r="E40" s="25" t="s">
        <v>130</v>
      </c>
      <c r="F40" s="33">
        <v>1700000</v>
      </c>
      <c r="G40" s="17"/>
      <c r="H40" s="34">
        <v>1700000</v>
      </c>
      <c r="I40" s="17">
        <f>F40+G40-H40-J40</f>
        <v>0</v>
      </c>
      <c r="J40" s="16"/>
      <c r="K40" s="16">
        <v>39000</v>
      </c>
      <c r="L40" s="16">
        <f>H40-J40-K40</f>
        <v>1661000</v>
      </c>
      <c r="M40" s="11" t="str">
        <f>IF(I40&gt;0,"UNCLEARED",IF(I40=0,"CLEARED"))</f>
        <v>CLEARED</v>
      </c>
      <c r="N40" s="19"/>
    </row>
    <row r="41" spans="1:14" ht="14.4">
      <c r="A41" s="11">
        <v>170024</v>
      </c>
      <c r="B41" s="21" t="s">
        <v>131</v>
      </c>
      <c r="C41" s="24">
        <v>43027</v>
      </c>
      <c r="D41" s="11" t="s">
        <v>132</v>
      </c>
      <c r="E41" s="25" t="s">
        <v>133</v>
      </c>
      <c r="F41" s="28">
        <v>40000000</v>
      </c>
      <c r="G41" s="17"/>
      <c r="H41" s="34">
        <v>40000000</v>
      </c>
      <c r="I41" s="17">
        <f>F41+G41-H41-J41</f>
        <v>0</v>
      </c>
      <c r="J41" s="16"/>
      <c r="K41" s="16">
        <v>373000</v>
      </c>
      <c r="L41" s="16">
        <f>H41-J41-K41</f>
        <v>39627000</v>
      </c>
      <c r="M41" s="11" t="str">
        <f>IF(I41&gt;0,"UNCLEARED",IF(I41=0,"CLEARED"))</f>
        <v>CLEARED</v>
      </c>
      <c r="N41" s="19"/>
    </row>
    <row r="42" spans="1:14" ht="14.4">
      <c r="A42" s="11">
        <v>170024</v>
      </c>
      <c r="B42" s="21" t="s">
        <v>131</v>
      </c>
      <c r="C42" s="24">
        <v>43027</v>
      </c>
      <c r="D42" s="11" t="s">
        <v>132</v>
      </c>
      <c r="E42" s="25" t="s">
        <v>134</v>
      </c>
      <c r="F42" s="33">
        <v>3500000</v>
      </c>
      <c r="G42" s="17"/>
      <c r="H42" s="34">
        <v>3500000</v>
      </c>
      <c r="I42" s="17">
        <f>F42+G42-H42-J42</f>
        <v>0</v>
      </c>
      <c r="J42" s="16"/>
      <c r="K42" s="16">
        <v>200000</v>
      </c>
      <c r="L42" s="16">
        <f>H42-J42-K42</f>
        <v>3300000</v>
      </c>
      <c r="M42" s="11" t="str">
        <f>IF(I42&gt;0,"UNCLEARED",IF(I42=0,"CLEARED"))</f>
        <v>CLEARED</v>
      </c>
      <c r="N42" s="19"/>
    </row>
    <row r="43" spans="1:14" ht="14.4">
      <c r="A43" s="11">
        <v>170025</v>
      </c>
      <c r="B43" s="21" t="s">
        <v>135</v>
      </c>
      <c r="C43" s="24">
        <v>43024</v>
      </c>
      <c r="D43" s="11" t="s">
        <v>136</v>
      </c>
      <c r="E43" s="25" t="s">
        <v>137</v>
      </c>
      <c r="F43" s="33">
        <v>825000</v>
      </c>
      <c r="G43" s="17"/>
      <c r="H43" s="34">
        <v>825000</v>
      </c>
      <c r="I43" s="17">
        <f>F43+G43-H43-J43</f>
        <v>0</v>
      </c>
      <c r="J43" s="16"/>
      <c r="K43" s="16">
        <v>743000</v>
      </c>
      <c r="L43" s="16">
        <f>H43-J43-K43</f>
        <v>82000</v>
      </c>
      <c r="M43" s="11" t="str">
        <f>IF(I43&gt;0,"UNCLEARED",IF(I43=0,"CLEARED"))</f>
        <v>CLEARED</v>
      </c>
      <c r="N43" s="19"/>
    </row>
    <row r="44" spans="1:14" ht="14.4">
      <c r="A44" s="11">
        <v>170027</v>
      </c>
      <c r="B44" s="21" t="s">
        <v>138</v>
      </c>
      <c r="C44" s="24">
        <v>43032</v>
      </c>
      <c r="D44" s="11" t="s">
        <v>139</v>
      </c>
      <c r="E44" s="25" t="s">
        <v>137</v>
      </c>
      <c r="F44" s="28">
        <v>700000</v>
      </c>
      <c r="G44" s="17"/>
      <c r="H44" s="34">
        <v>700000</v>
      </c>
      <c r="I44" s="17">
        <f>F44+G44-H44-J44</f>
        <v>0</v>
      </c>
      <c r="J44" s="16"/>
      <c r="K44" s="16">
        <v>672000</v>
      </c>
      <c r="L44" s="16">
        <f>H44-J44-K44</f>
        <v>28000</v>
      </c>
      <c r="M44" s="11" t="str">
        <f>IF(I44&gt;0,"UNCLEARED",IF(I44=0,"CLEARED"))</f>
        <v>CLEARED</v>
      </c>
      <c r="N44" s="19"/>
    </row>
    <row r="45" spans="1:14" ht="14.4">
      <c r="A45" s="11">
        <v>170028</v>
      </c>
      <c r="B45" s="21" t="s">
        <v>140</v>
      </c>
      <c r="C45" s="24">
        <v>43045</v>
      </c>
      <c r="D45" s="11" t="s">
        <v>141</v>
      </c>
      <c r="E45" s="25" t="s">
        <v>142</v>
      </c>
      <c r="F45" s="17">
        <v>35000000</v>
      </c>
      <c r="G45" s="17"/>
      <c r="H45" s="35">
        <v>35000000</v>
      </c>
      <c r="I45" s="16">
        <f>F45+G45-H45</f>
        <v>0</v>
      </c>
      <c r="J45" s="16"/>
      <c r="K45" s="16">
        <v>696000</v>
      </c>
      <c r="L45" s="16">
        <f>H45-J45-K45</f>
        <v>34304000</v>
      </c>
      <c r="M45" s="11" t="str">
        <f>IF(I45&gt;0,"UNCLEARED",IF(I45=0,"CLEARED"))</f>
        <v>CLEARED</v>
      </c>
      <c r="N45" s="19"/>
    </row>
    <row r="46" spans="1:14" ht="14.4">
      <c r="A46" s="11">
        <v>170029</v>
      </c>
      <c r="B46" s="21" t="s">
        <v>143</v>
      </c>
      <c r="C46" s="24">
        <v>43052</v>
      </c>
      <c r="D46" s="11" t="s">
        <v>144</v>
      </c>
      <c r="E46" s="25" t="s">
        <v>145</v>
      </c>
      <c r="F46" s="17">
        <v>300000</v>
      </c>
      <c r="G46" s="17"/>
      <c r="H46" s="35">
        <v>300000</v>
      </c>
      <c r="I46" s="16">
        <f>F46+G46-H46</f>
        <v>0</v>
      </c>
      <c r="J46" s="16"/>
      <c r="K46" s="16"/>
      <c r="L46" s="16">
        <f>H46-J46-K46</f>
        <v>300000</v>
      </c>
      <c r="M46" s="11" t="str">
        <f>IF(I46&gt;0,"UNCLEARED",IF(I46=0,"CLEARED"))</f>
        <v>CLEARED</v>
      </c>
      <c r="N46" s="19"/>
    </row>
    <row r="47" spans="1:14" ht="14.4">
      <c r="A47" s="11">
        <v>170031</v>
      </c>
      <c r="B47" s="21" t="s">
        <v>146</v>
      </c>
      <c r="C47" s="24">
        <v>43073</v>
      </c>
      <c r="D47" s="11" t="s">
        <v>147</v>
      </c>
      <c r="E47" s="25" t="s">
        <v>148</v>
      </c>
      <c r="F47" s="28">
        <v>1500000</v>
      </c>
      <c r="G47" s="17"/>
      <c r="H47" s="34">
        <v>1500000</v>
      </c>
      <c r="I47" s="17">
        <f>F47+G47-H47-J47</f>
        <v>0</v>
      </c>
      <c r="J47" s="16"/>
      <c r="K47" s="16"/>
      <c r="L47" s="16">
        <f>H47-J47-K47</f>
        <v>1500000</v>
      </c>
      <c r="M47" s="11" t="str">
        <f>IF(I47&gt;0,"UNCLEARED",IF(I47=0,"CLEARED"))</f>
        <v>CLEARED</v>
      </c>
      <c r="N47" s="19"/>
    </row>
    <row r="48" spans="1:14" ht="14.4">
      <c r="A48" s="11">
        <v>170035</v>
      </c>
      <c r="B48" s="20" t="s">
        <v>149</v>
      </c>
      <c r="C48" s="24">
        <v>43074</v>
      </c>
      <c r="D48" s="11"/>
      <c r="E48" s="25" t="s">
        <v>150</v>
      </c>
      <c r="F48" s="17">
        <v>800000</v>
      </c>
      <c r="G48" s="17"/>
      <c r="H48" s="35">
        <v>800000</v>
      </c>
      <c r="I48" s="17">
        <f>F48+G48-H48-J48</f>
        <v>0</v>
      </c>
      <c r="J48" s="16"/>
      <c r="K48" s="16"/>
      <c r="L48" s="16">
        <v>800000</v>
      </c>
      <c r="M48" s="11" t="str">
        <f>IF(I48&gt;0,"UNCLEARED",IF(I48=0,"CLEARED"))</f>
        <v>CLEARED</v>
      </c>
      <c r="N48" s="19"/>
    </row>
    <row r="49" spans="1:14" ht="14.4">
      <c r="A49" s="11">
        <v>170036</v>
      </c>
      <c r="B49" s="20" t="s">
        <v>151</v>
      </c>
      <c r="C49" s="26">
        <v>42739</v>
      </c>
      <c r="D49" s="27" t="s">
        <v>46</v>
      </c>
      <c r="E49" s="20" t="s">
        <v>46</v>
      </c>
      <c r="F49" s="18">
        <v>1500000</v>
      </c>
      <c r="G49" s="18"/>
      <c r="H49" s="31">
        <v>1500000</v>
      </c>
      <c r="I49" s="18">
        <f>F49+G49-H49</f>
        <v>0</v>
      </c>
      <c r="J49" s="18"/>
      <c r="K49" s="18">
        <v>500000</v>
      </c>
      <c r="L49" s="18">
        <f>H49-J49-K49</f>
        <v>1000000</v>
      </c>
      <c r="M49" s="30" t="str">
        <f>IF(I49&gt;0,"UNCLEARED",IF(I49=0,"CLEARED"))</f>
        <v>CLEARED</v>
      </c>
      <c r="N49" s="27"/>
    </row>
    <row r="50" spans="1:14" ht="14.4">
      <c r="A50" s="11">
        <v>170037</v>
      </c>
      <c r="B50" s="20" t="s">
        <v>152</v>
      </c>
      <c r="C50" s="26">
        <v>42740</v>
      </c>
      <c r="D50" s="27" t="s">
        <v>51</v>
      </c>
      <c r="E50" s="20" t="s">
        <v>153</v>
      </c>
      <c r="F50" s="18">
        <v>1000000</v>
      </c>
      <c r="G50" s="18"/>
      <c r="H50" s="31">
        <v>1000000</v>
      </c>
      <c r="I50" s="18">
        <f>F50+G50-H50</f>
        <v>0</v>
      </c>
      <c r="J50" s="18"/>
      <c r="K50" s="18"/>
      <c r="L50" s="18">
        <f>H50-J50-K50</f>
        <v>1000000</v>
      </c>
      <c r="M50" s="30" t="str">
        <f>IF(I50&gt;0,"UNCLEARED",IF(I50=0,"CLEARED"))</f>
        <v>CLEARED</v>
      </c>
      <c r="N50" s="27"/>
    </row>
    <row r="51" spans="1:14" ht="14.4">
      <c r="A51" s="11">
        <v>170038</v>
      </c>
      <c r="B51" s="20" t="s">
        <v>154</v>
      </c>
      <c r="C51" s="26">
        <v>42744</v>
      </c>
      <c r="D51" s="27" t="s">
        <v>51</v>
      </c>
      <c r="E51" s="20" t="s">
        <v>155</v>
      </c>
      <c r="F51" s="18">
        <v>40000</v>
      </c>
      <c r="G51" s="18"/>
      <c r="H51" s="31">
        <v>40000</v>
      </c>
      <c r="I51" s="18">
        <f>F51+G51-H51</f>
        <v>0</v>
      </c>
      <c r="J51" s="18"/>
      <c r="K51" s="18"/>
      <c r="L51" s="18">
        <f>H51-J51-K51</f>
        <v>40000</v>
      </c>
      <c r="M51" s="30" t="str">
        <f>IF(I51&gt;0,"UNCLEARED",IF(I51=0,"CLEARED"))</f>
        <v>CLEARED</v>
      </c>
      <c r="N51" s="27"/>
    </row>
    <row r="52" spans="1:14" ht="14.4">
      <c r="A52" s="11">
        <v>170039</v>
      </c>
      <c r="B52" s="20" t="s">
        <v>156</v>
      </c>
      <c r="C52" s="26">
        <v>42745</v>
      </c>
      <c r="D52" s="27" t="s">
        <v>51</v>
      </c>
      <c r="E52" s="20" t="s">
        <v>157</v>
      </c>
      <c r="F52" s="18">
        <v>42500000</v>
      </c>
      <c r="G52" s="18"/>
      <c r="H52" s="31">
        <v>42500000</v>
      </c>
      <c r="I52" s="18">
        <f>F52+G52-H52</f>
        <v>0</v>
      </c>
      <c r="J52" s="18"/>
      <c r="K52" s="18">
        <v>1976000</v>
      </c>
      <c r="L52" s="18">
        <f>H52-J52-K52</f>
        <v>40524000</v>
      </c>
      <c r="M52" s="30" t="str">
        <f>IF(I52&gt;0,"UNCLEARED",IF(I52=0,"CLEARED"))</f>
        <v>CLEARED</v>
      </c>
      <c r="N52" s="27"/>
    </row>
    <row r="53" spans="1:14" ht="14.4">
      <c r="A53" s="11">
        <v>170040</v>
      </c>
      <c r="B53" s="20" t="s">
        <v>158</v>
      </c>
      <c r="C53" s="26">
        <v>42804</v>
      </c>
      <c r="D53" s="27" t="s">
        <v>51</v>
      </c>
      <c r="E53" s="20" t="s">
        <v>160</v>
      </c>
      <c r="F53" s="18">
        <v>45000000</v>
      </c>
      <c r="G53" s="18"/>
      <c r="H53" s="31">
        <v>45000000</v>
      </c>
      <c r="I53" s="18">
        <f>F53+G53-H53</f>
        <v>0</v>
      </c>
      <c r="J53" s="18"/>
      <c r="K53" s="18">
        <v>4352900</v>
      </c>
      <c r="L53" s="18">
        <f>F53+G53-J53-K53</f>
        <v>40647100</v>
      </c>
      <c r="M53" s="30" t="str">
        <f>IF(I53&gt;0,"UNCLEARED",IF(I53=0,"CLEARED"))</f>
        <v>CLEARED</v>
      </c>
      <c r="N53" s="27"/>
    </row>
    <row r="54" spans="1:14" ht="14.4">
      <c r="A54" s="11">
        <v>170040</v>
      </c>
      <c r="B54" s="20" t="s">
        <v>158</v>
      </c>
      <c r="C54" s="26">
        <v>42748</v>
      </c>
      <c r="D54" s="27" t="s">
        <v>46</v>
      </c>
      <c r="E54" s="20" t="s">
        <v>159</v>
      </c>
      <c r="F54" s="18">
        <v>1500000</v>
      </c>
      <c r="G54" s="18"/>
      <c r="H54" s="31">
        <v>1500000</v>
      </c>
      <c r="I54" s="18">
        <f>F54+G54-H54</f>
        <v>0</v>
      </c>
      <c r="J54" s="18"/>
      <c r="K54" s="18">
        <v>400000</v>
      </c>
      <c r="L54" s="18">
        <f>H54-J54-K54</f>
        <v>1100000</v>
      </c>
      <c r="M54" s="30" t="str">
        <f>IF(I54&gt;0,"UNCLEARED",IF(I54=0,"CLEARED"))</f>
        <v>CLEARED</v>
      </c>
      <c r="N54" s="27"/>
    </row>
    <row r="55" spans="1:14" ht="14.4">
      <c r="A55" s="11">
        <v>170041</v>
      </c>
      <c r="B55" s="39" t="s">
        <v>161</v>
      </c>
      <c r="C55" s="40">
        <v>42752</v>
      </c>
      <c r="D55" s="41" t="s">
        <v>51</v>
      </c>
      <c r="E55" s="39" t="s">
        <v>163</v>
      </c>
      <c r="F55" s="42">
        <v>47000000</v>
      </c>
      <c r="G55" s="18"/>
      <c r="H55" s="31">
        <v>47000000</v>
      </c>
      <c r="I55" s="18">
        <f>F55+G55-H55</f>
        <v>0</v>
      </c>
      <c r="J55" s="18"/>
      <c r="K55" s="18"/>
      <c r="L55" s="18">
        <f>H55-J55-K55</f>
        <v>47000000</v>
      </c>
      <c r="M55" s="30" t="str">
        <f>IF(I55&gt;0,"UNCLEARED",IF(I55=0,"CLEARED"))</f>
        <v>CLEARED</v>
      </c>
      <c r="N55" s="27"/>
    </row>
    <row r="56" spans="1:14" ht="14.4">
      <c r="A56" s="11">
        <v>170041</v>
      </c>
      <c r="B56" s="39" t="s">
        <v>161</v>
      </c>
      <c r="C56" s="40">
        <v>42751</v>
      </c>
      <c r="D56" s="41" t="s">
        <v>51</v>
      </c>
      <c r="E56" s="39" t="s">
        <v>162</v>
      </c>
      <c r="F56" s="42">
        <v>45000000</v>
      </c>
      <c r="G56" s="18"/>
      <c r="H56" s="31">
        <v>45000000</v>
      </c>
      <c r="I56" s="18">
        <f>F56+G56-H56</f>
        <v>0</v>
      </c>
      <c r="J56" s="18"/>
      <c r="K56" s="18">
        <v>1020000</v>
      </c>
      <c r="L56" s="18">
        <f>H56-J56-K56</f>
        <v>43980000</v>
      </c>
      <c r="M56" s="30" t="str">
        <f>IF(I56&gt;0,"UNCLEARED",IF(I56=0,"CLEARED"))</f>
        <v>CLEARED</v>
      </c>
      <c r="N56" s="27"/>
    </row>
    <row r="57" spans="1:14" ht="14.4">
      <c r="A57" s="11">
        <v>170041</v>
      </c>
      <c r="B57" s="20" t="s">
        <v>161</v>
      </c>
      <c r="C57" s="26">
        <v>43018</v>
      </c>
      <c r="D57" s="27" t="s">
        <v>168</v>
      </c>
      <c r="E57" s="20" t="s">
        <v>169</v>
      </c>
      <c r="F57" s="28">
        <v>42500000</v>
      </c>
      <c r="G57" s="28"/>
      <c r="H57" s="29">
        <v>42500000</v>
      </c>
      <c r="I57" s="18">
        <f>F57+G57-H57</f>
        <v>0</v>
      </c>
      <c r="J57" s="18"/>
      <c r="K57" s="18">
        <v>220000</v>
      </c>
      <c r="L57" s="18">
        <f>H57-J57-K57</f>
        <v>42280000</v>
      </c>
      <c r="M57" s="30" t="str">
        <f>IF(I57&gt;0,"UNCLEARED",IF(I57=0,"CLEARED"))</f>
        <v>CLEARED</v>
      </c>
      <c r="N57" s="27"/>
    </row>
    <row r="58" spans="1:14" ht="14.4">
      <c r="A58" s="11">
        <v>170041</v>
      </c>
      <c r="B58" s="20" t="s">
        <v>166</v>
      </c>
      <c r="C58" s="26">
        <v>43001</v>
      </c>
      <c r="D58" s="27" t="s">
        <v>51</v>
      </c>
      <c r="E58" s="20" t="s">
        <v>167</v>
      </c>
      <c r="F58" s="18">
        <v>10200000</v>
      </c>
      <c r="G58" s="18"/>
      <c r="H58" s="31">
        <v>10200000</v>
      </c>
      <c r="I58" s="18">
        <f>F58+G58-H58</f>
        <v>0</v>
      </c>
      <c r="J58" s="18"/>
      <c r="K58" s="18">
        <v>150000</v>
      </c>
      <c r="L58" s="18">
        <f>F58+G58-J58-K58</f>
        <v>10050000</v>
      </c>
      <c r="M58" s="30" t="str">
        <f>IF(I58&gt;0,"UNCLEARED",IF(I58=0,"CLEARED"))</f>
        <v>CLEARED</v>
      </c>
      <c r="N58" s="27"/>
    </row>
    <row r="59" spans="1:14" ht="14.4">
      <c r="A59" s="11">
        <v>170041</v>
      </c>
      <c r="B59" s="20" t="s">
        <v>161</v>
      </c>
      <c r="C59" s="26">
        <v>43054</v>
      </c>
      <c r="D59" s="27" t="s">
        <v>172</v>
      </c>
      <c r="E59" s="20" t="s">
        <v>173</v>
      </c>
      <c r="F59" s="18">
        <v>8000000</v>
      </c>
      <c r="G59" s="18">
        <v>0</v>
      </c>
      <c r="H59" s="31">
        <v>8000000</v>
      </c>
      <c r="I59" s="18">
        <f>F59+G59-H59</f>
        <v>0</v>
      </c>
      <c r="J59" s="18">
        <v>0</v>
      </c>
      <c r="K59" s="18">
        <v>6100000</v>
      </c>
      <c r="L59" s="18">
        <f>F59+G59-J59-K59</f>
        <v>1900000</v>
      </c>
      <c r="M59" s="30" t="str">
        <f>IF(I59&gt;0,"UNCLEARED",IF(I59=0,"CLEARED"))</f>
        <v>CLEARED</v>
      </c>
      <c r="N59" s="27"/>
    </row>
    <row r="60" spans="1:14" ht="14.4">
      <c r="A60" s="11">
        <v>170041</v>
      </c>
      <c r="B60" s="20" t="s">
        <v>161</v>
      </c>
      <c r="C60" s="26">
        <v>43053</v>
      </c>
      <c r="D60" s="27" t="s">
        <v>170</v>
      </c>
      <c r="E60" s="20" t="s">
        <v>171</v>
      </c>
      <c r="F60" s="18">
        <v>3000000</v>
      </c>
      <c r="G60" s="18">
        <v>0</v>
      </c>
      <c r="H60" s="31">
        <v>3000000</v>
      </c>
      <c r="I60" s="18">
        <f>F60+G60-H60</f>
        <v>0</v>
      </c>
      <c r="J60" s="18">
        <v>0</v>
      </c>
      <c r="K60" s="18">
        <v>300000</v>
      </c>
      <c r="L60" s="18">
        <f>F60+G60-J60-K60</f>
        <v>2700000</v>
      </c>
      <c r="M60" s="30" t="str">
        <f>IF(I60&gt;0,"UNCLEARED",IF(I60=0,"CLEARED"))</f>
        <v>CLEARED</v>
      </c>
      <c r="N60" s="27"/>
    </row>
    <row r="61" spans="1:14" ht="14.4">
      <c r="A61" s="11">
        <v>170041</v>
      </c>
      <c r="B61" s="20" t="s">
        <v>164</v>
      </c>
      <c r="C61" s="26">
        <v>42870</v>
      </c>
      <c r="D61" s="27" t="s">
        <v>46</v>
      </c>
      <c r="E61" s="20" t="s">
        <v>165</v>
      </c>
      <c r="F61" s="18">
        <v>1000000</v>
      </c>
      <c r="G61" s="18"/>
      <c r="H61" s="31">
        <v>1000000</v>
      </c>
      <c r="I61" s="18">
        <f>F61+G61-H61</f>
        <v>0</v>
      </c>
      <c r="J61" s="18"/>
      <c r="K61" s="18"/>
      <c r="L61" s="18">
        <f>F61+G61-J61-K61</f>
        <v>1000000</v>
      </c>
      <c r="M61" s="30" t="str">
        <f>IF(I61&gt;0,"UNCLEARED",IF(I61=0,"CLEARED"))</f>
        <v>CLEARED</v>
      </c>
      <c r="N61" s="27"/>
    </row>
    <row r="62" spans="1:14" ht="14.4">
      <c r="A62" s="11">
        <v>170041</v>
      </c>
      <c r="B62" s="20" t="s">
        <v>161</v>
      </c>
      <c r="C62" s="26">
        <v>43054</v>
      </c>
      <c r="D62" s="27" t="s">
        <v>172</v>
      </c>
      <c r="E62" s="20" t="s">
        <v>169</v>
      </c>
      <c r="F62" s="18">
        <v>300000</v>
      </c>
      <c r="G62" s="18">
        <v>0</v>
      </c>
      <c r="H62" s="31">
        <v>300000</v>
      </c>
      <c r="I62" s="18">
        <f>F62+G62-H62</f>
        <v>0</v>
      </c>
      <c r="J62" s="18">
        <v>0</v>
      </c>
      <c r="K62" s="18"/>
      <c r="L62" s="18">
        <f>F62+G62-J62-K62</f>
        <v>300000</v>
      </c>
      <c r="M62" s="30" t="str">
        <f>IF(I62&gt;0,"UNCLEARED",IF(I62=0,"CLEARED"))</f>
        <v>CLEARED</v>
      </c>
      <c r="N62" s="27"/>
    </row>
    <row r="63" spans="1:14" ht="14.4">
      <c r="A63" s="11">
        <v>170041</v>
      </c>
      <c r="B63" s="20" t="s">
        <v>174</v>
      </c>
      <c r="C63" s="26">
        <v>43007</v>
      </c>
      <c r="D63" s="27" t="s">
        <v>51</v>
      </c>
      <c r="E63" s="20" t="s">
        <v>175</v>
      </c>
      <c r="F63" s="18">
        <v>800000</v>
      </c>
      <c r="G63" s="18"/>
      <c r="H63" s="31">
        <v>800000</v>
      </c>
      <c r="I63" s="18">
        <f>F63+G63-H63</f>
        <v>0</v>
      </c>
      <c r="J63" s="18"/>
      <c r="K63" s="18">
        <v>100000</v>
      </c>
      <c r="L63" s="18">
        <f>H63-J63-K63</f>
        <v>700000</v>
      </c>
      <c r="M63" s="30" t="str">
        <f>IF(I63&gt;0,"UNCLEARED",IF(I63=0,"CLEARED"))</f>
        <v>CLEARED</v>
      </c>
      <c r="N63" s="27"/>
    </row>
    <row r="64" spans="1:14" ht="14.4">
      <c r="A64" s="11">
        <v>170043</v>
      </c>
      <c r="B64" s="20" t="s">
        <v>176</v>
      </c>
      <c r="C64" s="26">
        <v>42752</v>
      </c>
      <c r="D64" s="27" t="s">
        <v>51</v>
      </c>
      <c r="E64" s="20" t="s">
        <v>177</v>
      </c>
      <c r="F64" s="18">
        <v>7000000</v>
      </c>
      <c r="G64" s="18"/>
      <c r="H64" s="31">
        <v>7000000</v>
      </c>
      <c r="I64" s="18">
        <f>F64+G64-H64</f>
        <v>0</v>
      </c>
      <c r="J64" s="18"/>
      <c r="K64" s="18"/>
      <c r="L64" s="18">
        <f>H64-J64-K64</f>
        <v>7000000</v>
      </c>
      <c r="M64" s="30" t="str">
        <f>IF(I64&gt;0,"UNCLEARED",IF(I64=0,"CLEARED"))</f>
        <v>CLEARED</v>
      </c>
      <c r="N64" s="27"/>
    </row>
    <row r="65" spans="1:14" ht="14.4">
      <c r="A65" s="11">
        <v>170044</v>
      </c>
      <c r="B65" s="20" t="s">
        <v>178</v>
      </c>
      <c r="C65" s="26">
        <v>42752</v>
      </c>
      <c r="D65" s="27" t="s">
        <v>46</v>
      </c>
      <c r="E65" s="20" t="s">
        <v>179</v>
      </c>
      <c r="F65" s="18">
        <v>12500000</v>
      </c>
      <c r="G65" s="18"/>
      <c r="H65" s="31">
        <v>12500000</v>
      </c>
      <c r="I65" s="18">
        <f>F65+G65-H65</f>
        <v>0</v>
      </c>
      <c r="J65" s="18"/>
      <c r="K65" s="18">
        <v>90000</v>
      </c>
      <c r="L65" s="18">
        <f>H65-J65-K65</f>
        <v>12410000</v>
      </c>
      <c r="M65" s="30" t="str">
        <f>IF(I65&gt;0,"UNCLEARED",IF(I65=0,"CLEARED"))</f>
        <v>CLEARED</v>
      </c>
      <c r="N65" s="27"/>
    </row>
    <row r="66" spans="1:14" ht="14.4">
      <c r="A66" s="11">
        <v>170044</v>
      </c>
      <c r="B66" s="20" t="s">
        <v>178</v>
      </c>
      <c r="C66" s="26">
        <v>42758</v>
      </c>
      <c r="D66" s="27" t="s">
        <v>54</v>
      </c>
      <c r="E66" s="20" t="s">
        <v>180</v>
      </c>
      <c r="F66" s="18">
        <v>2500000</v>
      </c>
      <c r="G66" s="18"/>
      <c r="H66" s="31">
        <v>2500000</v>
      </c>
      <c r="I66" s="18">
        <f>F66+G66-H66</f>
        <v>0</v>
      </c>
      <c r="J66" s="18"/>
      <c r="K66" s="18"/>
      <c r="L66" s="18">
        <f>H66-J66-K66</f>
        <v>2500000</v>
      </c>
      <c r="M66" s="30" t="str">
        <f>IF(I66&gt;0,"UNCLEARED",IF(I66=0,"CLEARED"))</f>
        <v>CLEARED</v>
      </c>
      <c r="N66" s="27"/>
    </row>
    <row r="67" spans="1:14" ht="14.4">
      <c r="A67" s="11">
        <v>170044</v>
      </c>
      <c r="B67" s="20" t="s">
        <v>178</v>
      </c>
      <c r="C67" s="26">
        <v>43017</v>
      </c>
      <c r="D67" s="27" t="s">
        <v>181</v>
      </c>
      <c r="E67" s="20" t="s">
        <v>182</v>
      </c>
      <c r="F67" s="28">
        <v>140000</v>
      </c>
      <c r="G67" s="28"/>
      <c r="H67" s="43">
        <v>140000</v>
      </c>
      <c r="I67" s="18">
        <f>F67+G67-H67</f>
        <v>0</v>
      </c>
      <c r="J67" s="18"/>
      <c r="K67" s="18">
        <v>80000</v>
      </c>
      <c r="L67" s="18">
        <f>H67-J67-K67</f>
        <v>60000</v>
      </c>
      <c r="M67" s="30" t="str">
        <f>IF(I67&gt;0,"UNCLEARED",IF(I67=0,"CLEARED"))</f>
        <v>CLEARED</v>
      </c>
      <c r="N67" s="27"/>
    </row>
    <row r="68" spans="1:14" ht="14.4">
      <c r="A68" s="11">
        <v>170045</v>
      </c>
      <c r="B68" s="20" t="s">
        <v>183</v>
      </c>
      <c r="C68" s="26">
        <v>42756</v>
      </c>
      <c r="D68" s="27" t="s">
        <v>54</v>
      </c>
      <c r="E68" s="20" t="s">
        <v>184</v>
      </c>
      <c r="F68" s="18">
        <v>200000</v>
      </c>
      <c r="G68" s="18"/>
      <c r="H68" s="31">
        <v>200000</v>
      </c>
      <c r="I68" s="18">
        <f>F68+G68-H68</f>
        <v>0</v>
      </c>
      <c r="J68" s="18"/>
      <c r="K68" s="18"/>
      <c r="L68" s="18">
        <f>H68-J68-K68</f>
        <v>200000</v>
      </c>
      <c r="M68" s="30" t="str">
        <f>IF(I68&gt;0,"UNCLEARED",IF(I68=0,"CLEARED"))</f>
        <v>CLEARED</v>
      </c>
      <c r="N68" s="27"/>
    </row>
    <row r="69" spans="1:14" ht="14.4">
      <c r="A69" s="11">
        <v>170045</v>
      </c>
      <c r="B69" s="20" t="s">
        <v>183</v>
      </c>
      <c r="C69" s="26">
        <v>42761</v>
      </c>
      <c r="D69" s="27" t="s">
        <v>54</v>
      </c>
      <c r="E69" s="20" t="s">
        <v>184</v>
      </c>
      <c r="F69" s="18">
        <v>200000</v>
      </c>
      <c r="G69" s="18"/>
      <c r="H69" s="31">
        <v>200000</v>
      </c>
      <c r="I69" s="18">
        <f>F69+G69-H69</f>
        <v>0</v>
      </c>
      <c r="J69" s="18"/>
      <c r="K69" s="18"/>
      <c r="L69" s="18">
        <f>H69-J69-K69</f>
        <v>200000</v>
      </c>
      <c r="M69" s="30" t="str">
        <f>IF(I69&gt;0,"UNCLEARED",IF(I69=0,"CLEARED"))</f>
        <v>CLEARED</v>
      </c>
      <c r="N69" s="27"/>
    </row>
    <row r="70" spans="1:14" ht="14.4">
      <c r="A70" s="11">
        <v>170045</v>
      </c>
      <c r="B70" s="20" t="s">
        <v>183</v>
      </c>
      <c r="C70" s="26">
        <v>42794</v>
      </c>
      <c r="D70" s="27" t="s">
        <v>54</v>
      </c>
      <c r="E70" s="20" t="s">
        <v>185</v>
      </c>
      <c r="F70" s="18">
        <v>200000</v>
      </c>
      <c r="G70" s="18"/>
      <c r="H70" s="31">
        <v>200000</v>
      </c>
      <c r="I70" s="18">
        <f>F70+G70-H70</f>
        <v>0</v>
      </c>
      <c r="J70" s="18"/>
      <c r="K70" s="18"/>
      <c r="L70" s="18">
        <f>F70+G70-J70-K70</f>
        <v>200000</v>
      </c>
      <c r="M70" s="30" t="str">
        <f>IF(I70&gt;0,"UNCLEARED",IF(I70=0,"CLEARED"))</f>
        <v>CLEARED</v>
      </c>
      <c r="N70" s="27"/>
    </row>
    <row r="71" spans="1:14" ht="14.4">
      <c r="A71" s="11">
        <v>170047</v>
      </c>
      <c r="B71" s="20" t="s">
        <v>186</v>
      </c>
      <c r="C71" s="26">
        <v>42759</v>
      </c>
      <c r="D71" s="27" t="s">
        <v>51</v>
      </c>
      <c r="E71" s="20" t="s">
        <v>187</v>
      </c>
      <c r="F71" s="18">
        <v>1567500</v>
      </c>
      <c r="G71" s="18"/>
      <c r="H71" s="31">
        <v>1567500</v>
      </c>
      <c r="I71" s="18">
        <f>F71+G71-H71</f>
        <v>0</v>
      </c>
      <c r="J71" s="18"/>
      <c r="K71" s="18"/>
      <c r="L71" s="18">
        <f>H71-J71-K71</f>
        <v>1567500</v>
      </c>
      <c r="M71" s="30" t="str">
        <f>IF(I71&gt;0,"UNCLEARED",IF(I71=0,"CLEARED"))</f>
        <v>CLEARED</v>
      </c>
      <c r="N71" s="27"/>
    </row>
    <row r="72" spans="1:14" ht="14.4">
      <c r="A72" s="11">
        <v>170047</v>
      </c>
      <c r="B72" s="20" t="s">
        <v>186</v>
      </c>
      <c r="C72" s="26">
        <v>42774</v>
      </c>
      <c r="D72" s="27" t="s">
        <v>51</v>
      </c>
      <c r="E72" s="20" t="s">
        <v>188</v>
      </c>
      <c r="F72" s="18">
        <v>1045000</v>
      </c>
      <c r="G72" s="18"/>
      <c r="H72" s="31">
        <v>1045000</v>
      </c>
      <c r="I72" s="18">
        <f>F72+G72-H72</f>
        <v>0</v>
      </c>
      <c r="J72" s="18"/>
      <c r="K72" s="18"/>
      <c r="L72" s="18">
        <f>H72-J72-K72</f>
        <v>1045000</v>
      </c>
      <c r="M72" s="30" t="str">
        <f>IF(I72&gt;0,"UNCLEARED",IF(I72=0,"CLEARED"))</f>
        <v>CLEARED</v>
      </c>
      <c r="N72" s="27"/>
    </row>
    <row r="73" spans="1:14" ht="14.4">
      <c r="A73" s="11">
        <v>170047</v>
      </c>
      <c r="B73" s="20" t="s">
        <v>186</v>
      </c>
      <c r="C73" s="26">
        <v>42772</v>
      </c>
      <c r="D73" s="27" t="s">
        <v>51</v>
      </c>
      <c r="E73" s="20" t="s">
        <v>188</v>
      </c>
      <c r="F73" s="18">
        <v>720500</v>
      </c>
      <c r="G73" s="18"/>
      <c r="H73" s="31">
        <v>720500</v>
      </c>
      <c r="I73" s="18">
        <f>F73+G73-H73</f>
        <v>0</v>
      </c>
      <c r="J73" s="18"/>
      <c r="K73" s="18"/>
      <c r="L73" s="18">
        <f>H73-J73-K73</f>
        <v>720500</v>
      </c>
      <c r="M73" s="30" t="str">
        <f>IF(I73&gt;0,"UNCLEARED",IF(I73=0,"CLEARED"))</f>
        <v>CLEARED</v>
      </c>
      <c r="N73" s="27"/>
    </row>
    <row r="74" spans="1:14" ht="14.4">
      <c r="A74" s="11">
        <v>170047</v>
      </c>
      <c r="B74" s="20" t="s">
        <v>186</v>
      </c>
      <c r="C74" s="26">
        <v>42759</v>
      </c>
      <c r="D74" s="27" t="s">
        <v>51</v>
      </c>
      <c r="E74" s="20" t="s">
        <v>188</v>
      </c>
      <c r="F74" s="18">
        <v>522500</v>
      </c>
      <c r="G74" s="18"/>
      <c r="H74" s="31">
        <v>522500</v>
      </c>
      <c r="I74" s="18">
        <f>F74+G74-H74</f>
        <v>0</v>
      </c>
      <c r="J74" s="18"/>
      <c r="K74" s="18"/>
      <c r="L74" s="18">
        <f>H74-J74-K74</f>
        <v>522500</v>
      </c>
      <c r="M74" s="30" t="str">
        <f>IF(I74&gt;0,"UNCLEARED",IF(I74=0,"CLEARED"))</f>
        <v>CLEARED</v>
      </c>
      <c r="N74" s="27"/>
    </row>
    <row r="75" spans="1:14" ht="14.4">
      <c r="A75" s="11">
        <v>170047</v>
      </c>
      <c r="B75" s="20" t="s">
        <v>186</v>
      </c>
      <c r="C75" s="26">
        <v>42759</v>
      </c>
      <c r="D75" s="27" t="s">
        <v>51</v>
      </c>
      <c r="E75" s="20" t="s">
        <v>188</v>
      </c>
      <c r="F75" s="18">
        <v>522500</v>
      </c>
      <c r="G75" s="18"/>
      <c r="H75" s="31">
        <v>522500</v>
      </c>
      <c r="I75" s="18">
        <f>F75+G75-H75</f>
        <v>0</v>
      </c>
      <c r="J75" s="18"/>
      <c r="K75" s="18"/>
      <c r="L75" s="18">
        <f>H75-J75-K75</f>
        <v>522500</v>
      </c>
      <c r="M75" s="30" t="str">
        <f>IF(I75&gt;0,"UNCLEARED",IF(I75=0,"CLEARED"))</f>
        <v>CLEARED</v>
      </c>
      <c r="N75" s="27"/>
    </row>
    <row r="76" spans="1:14" ht="14.4">
      <c r="A76" s="11">
        <v>170047</v>
      </c>
      <c r="B76" s="20" t="s">
        <v>186</v>
      </c>
      <c r="C76" s="26">
        <v>42760</v>
      </c>
      <c r="D76" s="27" t="s">
        <v>51</v>
      </c>
      <c r="E76" s="20" t="s">
        <v>188</v>
      </c>
      <c r="F76" s="18">
        <v>522500</v>
      </c>
      <c r="G76" s="18"/>
      <c r="H76" s="31">
        <v>522500</v>
      </c>
      <c r="I76" s="18">
        <f>F76+G76-H76</f>
        <v>0</v>
      </c>
      <c r="J76" s="18"/>
      <c r="K76" s="18"/>
      <c r="L76" s="18">
        <f>H76-J76-K76</f>
        <v>522500</v>
      </c>
      <c r="M76" s="30" t="str">
        <f>IF(I76&gt;0,"UNCLEARED",IF(I76=0,"CLEARED"))</f>
        <v>CLEARED</v>
      </c>
      <c r="N76" s="27"/>
    </row>
    <row r="77" spans="1:14" ht="14.4">
      <c r="A77" s="11">
        <v>170047</v>
      </c>
      <c r="B77" s="20" t="s">
        <v>186</v>
      </c>
      <c r="C77" s="26">
        <v>42768</v>
      </c>
      <c r="D77" s="27" t="s">
        <v>51</v>
      </c>
      <c r="E77" s="20" t="s">
        <v>188</v>
      </c>
      <c r="F77" s="18">
        <v>522500</v>
      </c>
      <c r="G77" s="18"/>
      <c r="H77" s="31">
        <v>522500</v>
      </c>
      <c r="I77" s="18">
        <f>F77+G77-H77</f>
        <v>0</v>
      </c>
      <c r="J77" s="18"/>
      <c r="K77" s="18"/>
      <c r="L77" s="18">
        <f>H77-J77-K77</f>
        <v>522500</v>
      </c>
      <c r="M77" s="30" t="str">
        <f>IF(I77&gt;0,"UNCLEARED",IF(I77=0,"CLEARED"))</f>
        <v>CLEARED</v>
      </c>
      <c r="N77" s="27"/>
    </row>
    <row r="78" spans="1:14" ht="14.4">
      <c r="A78" s="11">
        <v>170048</v>
      </c>
      <c r="B78" s="20" t="s">
        <v>189</v>
      </c>
      <c r="C78" s="26">
        <v>42759</v>
      </c>
      <c r="D78" s="27" t="s">
        <v>51</v>
      </c>
      <c r="E78" s="20" t="s">
        <v>188</v>
      </c>
      <c r="F78" s="18">
        <v>522500</v>
      </c>
      <c r="G78" s="18"/>
      <c r="H78" s="31">
        <v>522500</v>
      </c>
      <c r="I78" s="18">
        <f>F78+G78-H78</f>
        <v>0</v>
      </c>
      <c r="J78" s="18"/>
      <c r="K78" s="18"/>
      <c r="L78" s="18">
        <f>H78-J78-K78</f>
        <v>522500</v>
      </c>
      <c r="M78" s="30" t="str">
        <f>IF(I78&gt;0,"UNCLEARED",IF(I78=0,"CLEARED"))</f>
        <v>CLEARED</v>
      </c>
      <c r="N78" s="27"/>
    </row>
    <row r="79" spans="1:14" ht="14.4">
      <c r="A79" s="11">
        <v>170051</v>
      </c>
      <c r="B79" s="20" t="s">
        <v>190</v>
      </c>
      <c r="C79" s="26">
        <v>42759</v>
      </c>
      <c r="D79" s="27" t="s">
        <v>46</v>
      </c>
      <c r="E79" s="20" t="s">
        <v>191</v>
      </c>
      <c r="F79" s="18">
        <v>1200000</v>
      </c>
      <c r="G79" s="18"/>
      <c r="H79" s="31">
        <v>1200000</v>
      </c>
      <c r="I79" s="18">
        <f>F79+G79-H79</f>
        <v>0</v>
      </c>
      <c r="J79" s="18"/>
      <c r="K79" s="18"/>
      <c r="L79" s="18">
        <f>H79-J79-K79</f>
        <v>1200000</v>
      </c>
      <c r="M79" s="30" t="str">
        <f>IF(I79&gt;0,"UNCLEARED",IF(I79=0,"CLEARED"))</f>
        <v>CLEARED</v>
      </c>
      <c r="N79" s="27"/>
    </row>
    <row r="80" spans="1:14" ht="14.4">
      <c r="A80" s="11">
        <v>170054</v>
      </c>
      <c r="B80" s="20" t="s">
        <v>192</v>
      </c>
      <c r="C80" s="26">
        <v>42763</v>
      </c>
      <c r="D80" s="27" t="s">
        <v>54</v>
      </c>
      <c r="E80" s="20" t="s">
        <v>193</v>
      </c>
      <c r="F80" s="18">
        <v>250000</v>
      </c>
      <c r="G80" s="18"/>
      <c r="H80" s="31">
        <v>250000</v>
      </c>
      <c r="I80" s="18">
        <f>F80+G80-H80</f>
        <v>0</v>
      </c>
      <c r="J80" s="18"/>
      <c r="K80" s="18"/>
      <c r="L80" s="18">
        <f>H80-J80-K80</f>
        <v>250000</v>
      </c>
      <c r="M80" s="30" t="str">
        <f>IF(I80&gt;0,"UNCLEARED",IF(I80=0,"CLEARED"))</f>
        <v>CLEARED</v>
      </c>
      <c r="N80" s="27"/>
    </row>
    <row r="81" spans="1:14" ht="14.4">
      <c r="A81" s="11">
        <v>170055</v>
      </c>
      <c r="B81" s="20" t="s">
        <v>194</v>
      </c>
      <c r="C81" s="26">
        <v>42765</v>
      </c>
      <c r="D81" s="27" t="s">
        <v>51</v>
      </c>
      <c r="E81" s="20" t="s">
        <v>195</v>
      </c>
      <c r="F81" s="18">
        <v>42000000</v>
      </c>
      <c r="G81" s="18"/>
      <c r="H81" s="31">
        <v>37000000</v>
      </c>
      <c r="I81" s="18">
        <f>F81+G81-H81</f>
        <v>5000000</v>
      </c>
      <c r="J81" s="18"/>
      <c r="K81" s="18"/>
      <c r="L81" s="18">
        <f>H81-J81-K81</f>
        <v>37000000</v>
      </c>
      <c r="M81" s="30" t="str">
        <f>IF(I81&gt;0,"UNCLEARED",IF(I81=0,"CLEARED"))</f>
        <v>UNCLEARED</v>
      </c>
      <c r="N81" s="27"/>
    </row>
    <row r="82" spans="1:14" ht="14.4">
      <c r="A82" s="11">
        <v>170058</v>
      </c>
      <c r="B82" s="20" t="s">
        <v>196</v>
      </c>
      <c r="C82" s="26">
        <v>42774</v>
      </c>
      <c r="D82" s="27" t="s">
        <v>51</v>
      </c>
      <c r="E82" s="20" t="s">
        <v>197</v>
      </c>
      <c r="F82" s="18">
        <v>4000000</v>
      </c>
      <c r="G82" s="18"/>
      <c r="H82" s="31">
        <v>4000000</v>
      </c>
      <c r="I82" s="18">
        <f>F82+G82-H82</f>
        <v>0</v>
      </c>
      <c r="J82" s="18"/>
      <c r="K82" s="18"/>
      <c r="L82" s="18">
        <f>H82-J82-K82</f>
        <v>4000000</v>
      </c>
      <c r="M82" s="30" t="str">
        <f>IF(I82&gt;0,"UNCLEARED",IF(I82=0,"CLEARED"))</f>
        <v>CLEARED</v>
      </c>
      <c r="N82" s="27"/>
    </row>
    <row r="83" spans="1:14" ht="14.4">
      <c r="A83" s="11">
        <v>170060</v>
      </c>
      <c r="B83" s="20" t="s">
        <v>198</v>
      </c>
      <c r="C83" s="26">
        <v>42776</v>
      </c>
      <c r="D83" s="27" t="s">
        <v>51</v>
      </c>
      <c r="E83" s="20" t="s">
        <v>188</v>
      </c>
      <c r="F83" s="18">
        <v>4169000</v>
      </c>
      <c r="G83" s="18"/>
      <c r="H83" s="31">
        <v>4169000</v>
      </c>
      <c r="I83" s="18">
        <f>F83+G83-H83</f>
        <v>0</v>
      </c>
      <c r="J83" s="18"/>
      <c r="K83" s="18"/>
      <c r="L83" s="18">
        <f>H83-J83-K83</f>
        <v>4169000</v>
      </c>
      <c r="M83" s="30" t="str">
        <f>IF(I83&gt;0,"UNCLEARED",IF(I83=0,"CLEARED"))</f>
        <v>CLEARED</v>
      </c>
      <c r="N83" s="27"/>
    </row>
    <row r="84" spans="1:14" ht="14.4">
      <c r="A84" s="11">
        <v>170061</v>
      </c>
      <c r="B84" s="20" t="s">
        <v>199</v>
      </c>
      <c r="C84" s="26">
        <v>42776</v>
      </c>
      <c r="D84" s="27" t="s">
        <v>46</v>
      </c>
      <c r="E84" s="20" t="s">
        <v>200</v>
      </c>
      <c r="F84" s="18">
        <v>3700000</v>
      </c>
      <c r="G84" s="18"/>
      <c r="H84" s="31">
        <v>3700000</v>
      </c>
      <c r="I84" s="18">
        <f>F84+G84-H84</f>
        <v>0</v>
      </c>
      <c r="J84" s="18"/>
      <c r="K84" s="18">
        <v>329500</v>
      </c>
      <c r="L84" s="18">
        <f>H84-J84-K84</f>
        <v>3370500</v>
      </c>
      <c r="M84" s="30" t="str">
        <f>IF(I84&gt;0,"UNCLEARED",IF(I84=0,"CLEARED"))</f>
        <v>CLEARED</v>
      </c>
      <c r="N84" s="27"/>
    </row>
    <row r="85" spans="1:14" ht="14.4">
      <c r="A85" s="11">
        <v>170061</v>
      </c>
      <c r="B85" s="20" t="s">
        <v>199</v>
      </c>
      <c r="C85" s="26">
        <v>42907</v>
      </c>
      <c r="D85" s="27" t="s">
        <v>51</v>
      </c>
      <c r="E85" s="20" t="s">
        <v>203</v>
      </c>
      <c r="F85" s="18">
        <v>570000</v>
      </c>
      <c r="G85" s="18"/>
      <c r="H85" s="31">
        <v>570000</v>
      </c>
      <c r="I85" s="18">
        <f>F85+G85-H85</f>
        <v>0</v>
      </c>
      <c r="J85" s="18"/>
      <c r="K85" s="18"/>
      <c r="L85" s="18">
        <f>F85+G85-J85-K85</f>
        <v>570000</v>
      </c>
      <c r="M85" s="30" t="str">
        <f>IF(I85&gt;0,"UNCLEARED",IF(I85=0,"CLEARED"))</f>
        <v>CLEARED</v>
      </c>
      <c r="N85" s="27"/>
    </row>
    <row r="86" spans="1:14" ht="14.4">
      <c r="A86" s="11">
        <v>170061</v>
      </c>
      <c r="B86" s="20" t="s">
        <v>199</v>
      </c>
      <c r="C86" s="26">
        <v>42895</v>
      </c>
      <c r="D86" s="27" t="s">
        <v>51</v>
      </c>
      <c r="E86" s="20" t="s">
        <v>202</v>
      </c>
      <c r="F86" s="18">
        <v>90000</v>
      </c>
      <c r="G86" s="18"/>
      <c r="H86" s="31">
        <v>90000</v>
      </c>
      <c r="I86" s="18">
        <f>F86+G86-H86</f>
        <v>0</v>
      </c>
      <c r="J86" s="18"/>
      <c r="K86" s="18"/>
      <c r="L86" s="18">
        <f>F86+G86-J86-K86</f>
        <v>90000</v>
      </c>
      <c r="M86" s="30" t="str">
        <f>IF(I86&gt;0,"UNCLEARED",IF(I86=0,"CLEARED"))</f>
        <v>CLEARED</v>
      </c>
      <c r="N86" s="27"/>
    </row>
    <row r="87" spans="1:14" ht="14.4">
      <c r="A87" s="11">
        <v>170061</v>
      </c>
      <c r="B87" s="20" t="s">
        <v>199</v>
      </c>
      <c r="C87" s="26">
        <v>42895</v>
      </c>
      <c r="D87" s="27" t="s">
        <v>51</v>
      </c>
      <c r="E87" s="20" t="s">
        <v>201</v>
      </c>
      <c r="F87" s="18">
        <v>30000</v>
      </c>
      <c r="G87" s="18"/>
      <c r="H87" s="31">
        <v>30000</v>
      </c>
      <c r="I87" s="18">
        <f>F87+G87-H87</f>
        <v>0</v>
      </c>
      <c r="J87" s="18"/>
      <c r="K87" s="18"/>
      <c r="L87" s="18">
        <f>F87+G87-J87-K87</f>
        <v>30000</v>
      </c>
      <c r="M87" s="30" t="str">
        <f>IF(I87&gt;0,"UNCLEARED",IF(I87=0,"CLEARED"))</f>
        <v>CLEARED</v>
      </c>
      <c r="N87" s="27"/>
    </row>
    <row r="88" spans="1:14" ht="14.4">
      <c r="A88" s="11">
        <v>170062</v>
      </c>
      <c r="B88" s="20" t="s">
        <v>204</v>
      </c>
      <c r="C88" s="26">
        <v>42831</v>
      </c>
      <c r="D88" s="27" t="s">
        <v>51</v>
      </c>
      <c r="E88" s="20" t="s">
        <v>205</v>
      </c>
      <c r="F88" s="18">
        <v>650000</v>
      </c>
      <c r="G88" s="18"/>
      <c r="H88" s="31">
        <v>650000</v>
      </c>
      <c r="I88" s="18">
        <f>F88+G88-H88</f>
        <v>0</v>
      </c>
      <c r="J88" s="18"/>
      <c r="K88" s="18"/>
      <c r="L88" s="18">
        <f>F88+G88-J88-K88</f>
        <v>650000</v>
      </c>
      <c r="M88" s="30" t="str">
        <f>IF(I88&gt;0,"UNCLEARED",IF(I88=0,"CLEARED"))</f>
        <v>CLEARED</v>
      </c>
      <c r="N88" s="27"/>
    </row>
    <row r="89" spans="1:14" ht="14.4">
      <c r="A89" s="11">
        <v>170062</v>
      </c>
      <c r="B89" s="20" t="s">
        <v>206</v>
      </c>
      <c r="C89" s="26">
        <v>42814</v>
      </c>
      <c r="D89" s="27" t="s">
        <v>54</v>
      </c>
      <c r="E89" s="20" t="s">
        <v>210</v>
      </c>
      <c r="F89" s="18">
        <v>4000000</v>
      </c>
      <c r="G89" s="18"/>
      <c r="H89" s="31">
        <v>4000000</v>
      </c>
      <c r="I89" s="18">
        <f>F89+G89-H89</f>
        <v>0</v>
      </c>
      <c r="J89" s="18"/>
      <c r="K89" s="18">
        <v>0</v>
      </c>
      <c r="L89" s="18">
        <f>F89+G89-J89-K89</f>
        <v>4000000</v>
      </c>
      <c r="M89" s="30" t="str">
        <f>IF(I89&gt;0,"UNCLEARED",IF(I89=0,"CLEARED"))</f>
        <v>CLEARED</v>
      </c>
      <c r="N89" s="27"/>
    </row>
    <row r="90" spans="1:14" ht="14.4">
      <c r="A90" s="11">
        <v>170062</v>
      </c>
      <c r="B90" s="20" t="s">
        <v>206</v>
      </c>
      <c r="C90" s="26">
        <v>42845</v>
      </c>
      <c r="D90" s="27" t="s">
        <v>54</v>
      </c>
      <c r="E90" s="20" t="s">
        <v>210</v>
      </c>
      <c r="F90" s="18">
        <v>4000000</v>
      </c>
      <c r="G90" s="18"/>
      <c r="H90" s="31">
        <v>4000000</v>
      </c>
      <c r="I90" s="18">
        <f>F90+G90-H90</f>
        <v>0</v>
      </c>
      <c r="J90" s="18"/>
      <c r="K90" s="18"/>
      <c r="L90" s="18">
        <f>F90+G90-J90-K90</f>
        <v>4000000</v>
      </c>
      <c r="M90" s="30" t="str">
        <f>IF(I90&gt;0,"UNCLEARED",IF(I90=0,"CLEARED"))</f>
        <v>CLEARED</v>
      </c>
      <c r="N90" s="27"/>
    </row>
    <row r="91" spans="1:14" ht="14.4">
      <c r="A91" s="11">
        <v>170062</v>
      </c>
      <c r="B91" s="20" t="s">
        <v>206</v>
      </c>
      <c r="C91" s="26">
        <v>42875</v>
      </c>
      <c r="D91" s="27" t="s">
        <v>54</v>
      </c>
      <c r="E91" s="20" t="s">
        <v>210</v>
      </c>
      <c r="F91" s="18">
        <v>4000000</v>
      </c>
      <c r="G91" s="18"/>
      <c r="H91" s="31">
        <v>4000000</v>
      </c>
      <c r="I91" s="18">
        <f>F91+G91-H91</f>
        <v>0</v>
      </c>
      <c r="J91" s="18"/>
      <c r="K91" s="18"/>
      <c r="L91" s="18">
        <f>F91+G91-J91-K91</f>
        <v>4000000</v>
      </c>
      <c r="M91" s="30" t="str">
        <f>IF(I91&gt;0,"UNCLEARED",IF(I91=0,"CLEARED"))</f>
        <v>CLEARED</v>
      </c>
      <c r="N91" s="27"/>
    </row>
    <row r="92" spans="1:14" ht="14.4">
      <c r="A92" s="11">
        <v>170062</v>
      </c>
      <c r="B92" s="20" t="s">
        <v>206</v>
      </c>
      <c r="C92" s="26">
        <v>42780</v>
      </c>
      <c r="D92" s="27" t="s">
        <v>46</v>
      </c>
      <c r="E92" s="20" t="s">
        <v>207</v>
      </c>
      <c r="F92" s="18">
        <v>1900000</v>
      </c>
      <c r="G92" s="18"/>
      <c r="H92" s="31">
        <v>1900000</v>
      </c>
      <c r="I92" s="18">
        <f>F92+G92-H92</f>
        <v>0</v>
      </c>
      <c r="J92" s="18"/>
      <c r="K92" s="18">
        <v>150000</v>
      </c>
      <c r="L92" s="18">
        <f>H92-J92-K92</f>
        <v>1750000</v>
      </c>
      <c r="M92" s="30" t="str">
        <f>IF(I92&gt;0,"UNCLEARED",IF(I92=0,"CLEARED"))</f>
        <v>CLEARED</v>
      </c>
      <c r="N92" s="27"/>
    </row>
    <row r="93" spans="1:14" ht="14.4">
      <c r="A93" s="11">
        <v>170062</v>
      </c>
      <c r="B93" s="20" t="s">
        <v>206</v>
      </c>
      <c r="C93" s="26">
        <v>42782</v>
      </c>
      <c r="D93" s="27" t="s">
        <v>51</v>
      </c>
      <c r="E93" s="20" t="s">
        <v>208</v>
      </c>
      <c r="F93" s="18">
        <v>1250000</v>
      </c>
      <c r="G93" s="18"/>
      <c r="H93" s="31">
        <v>1250000</v>
      </c>
      <c r="I93" s="18">
        <f>F93+G93-H93</f>
        <v>0</v>
      </c>
      <c r="J93" s="18"/>
      <c r="K93" s="18">
        <v>200000</v>
      </c>
      <c r="L93" s="18">
        <f>H93-J93-K93</f>
        <v>1050000</v>
      </c>
      <c r="M93" s="30" t="str">
        <f>IF(I93&gt;0,"UNCLEARED",IF(I93=0,"CLEARED"))</f>
        <v>CLEARED</v>
      </c>
      <c r="N93" s="27"/>
    </row>
    <row r="94" spans="1:14" ht="14.4">
      <c r="A94" s="11">
        <v>170062</v>
      </c>
      <c r="B94" s="20" t="s">
        <v>206</v>
      </c>
      <c r="C94" s="26">
        <v>42804</v>
      </c>
      <c r="D94" s="27" t="s">
        <v>46</v>
      </c>
      <c r="E94" s="20" t="s">
        <v>209</v>
      </c>
      <c r="F94" s="18">
        <v>800000</v>
      </c>
      <c r="G94" s="18"/>
      <c r="H94" s="31">
        <v>800000</v>
      </c>
      <c r="I94" s="18">
        <f>F94+G94-H94</f>
        <v>0</v>
      </c>
      <c r="J94" s="18"/>
      <c r="K94" s="18"/>
      <c r="L94" s="18">
        <f>F94+G94-J94-K94</f>
        <v>800000</v>
      </c>
      <c r="M94" s="30" t="str">
        <f>IF(I94&gt;0,"UNCLEARED",IF(I94=0,"CLEARED"))</f>
        <v>CLEARED</v>
      </c>
      <c r="N94" s="27"/>
    </row>
    <row r="95" spans="1:14" ht="14.4">
      <c r="A95" s="11">
        <v>170064</v>
      </c>
      <c r="B95" s="20" t="s">
        <v>211</v>
      </c>
      <c r="C95" s="26">
        <v>42786</v>
      </c>
      <c r="D95" s="27" t="s">
        <v>51</v>
      </c>
      <c r="E95" s="20" t="s">
        <v>212</v>
      </c>
      <c r="F95" s="18">
        <v>55000000</v>
      </c>
      <c r="G95" s="18"/>
      <c r="H95" s="31">
        <v>55000000</v>
      </c>
      <c r="I95" s="18">
        <f>F95+G95-H95</f>
        <v>0</v>
      </c>
      <c r="J95" s="18"/>
      <c r="K95" s="18">
        <v>9900000</v>
      </c>
      <c r="L95" s="18">
        <f>H95-J95-K95</f>
        <v>45100000</v>
      </c>
      <c r="M95" s="30" t="str">
        <f>IF(I95&gt;0,"UNCLEARED",IF(I95=0,"CLEARED"))</f>
        <v>CLEARED</v>
      </c>
      <c r="N95" s="27"/>
    </row>
    <row r="96" spans="1:14" ht="14.4">
      <c r="A96" s="11">
        <v>170065</v>
      </c>
      <c r="B96" s="20" t="s">
        <v>213</v>
      </c>
      <c r="C96" s="26">
        <v>42788</v>
      </c>
      <c r="D96" s="27" t="s">
        <v>54</v>
      </c>
      <c r="E96" s="20" t="s">
        <v>214</v>
      </c>
      <c r="F96" s="18">
        <v>5000000</v>
      </c>
      <c r="G96" s="18">
        <f>F96*10%</f>
        <v>500000</v>
      </c>
      <c r="H96" s="31">
        <f>F96+G96</f>
        <v>5500000</v>
      </c>
      <c r="I96" s="18">
        <f>F96+G96-H96</f>
        <v>0</v>
      </c>
      <c r="J96" s="18">
        <f>F96*2%</f>
        <v>100000</v>
      </c>
      <c r="K96" s="18">
        <v>2724000</v>
      </c>
      <c r="L96" s="18">
        <f>F96+G96-J96-K96</f>
        <v>2676000</v>
      </c>
      <c r="M96" s="30" t="str">
        <f>IF(I96&gt;0,"UNCLEARED",IF(I96=0,"CLEARED"))</f>
        <v>CLEARED</v>
      </c>
      <c r="N96" s="27"/>
    </row>
    <row r="97" spans="1:14" ht="14.4">
      <c r="A97" s="11">
        <v>170065</v>
      </c>
      <c r="B97" s="20" t="s">
        <v>213</v>
      </c>
      <c r="C97" s="26">
        <v>42788</v>
      </c>
      <c r="D97" s="27" t="s">
        <v>54</v>
      </c>
      <c r="E97" s="20" t="s">
        <v>215</v>
      </c>
      <c r="F97" s="18">
        <v>5000000</v>
      </c>
      <c r="G97" s="18">
        <f>F97*10%</f>
        <v>500000</v>
      </c>
      <c r="H97" s="31">
        <f>F97+G97</f>
        <v>5500000</v>
      </c>
      <c r="I97" s="18">
        <f>F97+G97-H97</f>
        <v>0</v>
      </c>
      <c r="J97" s="18">
        <f>F97*2%</f>
        <v>100000</v>
      </c>
      <c r="K97" s="18">
        <v>2500000</v>
      </c>
      <c r="L97" s="18">
        <f>F97+G97-J97-K97</f>
        <v>2900000</v>
      </c>
      <c r="M97" s="30" t="str">
        <f>IF(I97&gt;0,"UNCLEARED",IF(I97=0,"CLEARED"))</f>
        <v>CLEARED</v>
      </c>
      <c r="N97" s="27"/>
    </row>
    <row r="98" spans="1:14" ht="14.4">
      <c r="A98" s="11">
        <v>170065</v>
      </c>
      <c r="B98" s="20" t="s">
        <v>213</v>
      </c>
      <c r="C98" s="26">
        <v>42788</v>
      </c>
      <c r="D98" s="27" t="s">
        <v>54</v>
      </c>
      <c r="E98" s="20" t="s">
        <v>216</v>
      </c>
      <c r="F98" s="18">
        <v>5000000</v>
      </c>
      <c r="G98" s="18">
        <f>F98*10%</f>
        <v>500000</v>
      </c>
      <c r="H98" s="31">
        <f>F98+G98</f>
        <v>5500000</v>
      </c>
      <c r="I98" s="18">
        <f>F98+G98-H98</f>
        <v>0</v>
      </c>
      <c r="J98" s="18">
        <f>F98*2%</f>
        <v>100000</v>
      </c>
      <c r="K98" s="18">
        <v>1600000</v>
      </c>
      <c r="L98" s="18">
        <f>F98+G98-J98-K98</f>
        <v>3800000</v>
      </c>
      <c r="M98" s="30" t="str">
        <f>IF(I98&gt;0,"UNCLEARED",IF(I98=0,"CLEARED"))</f>
        <v>CLEARED</v>
      </c>
      <c r="N98" s="27"/>
    </row>
    <row r="99" spans="1:14" ht="14.4">
      <c r="A99" s="11">
        <v>170065</v>
      </c>
      <c r="B99" s="20" t="s">
        <v>213</v>
      </c>
      <c r="C99" s="26">
        <v>42788</v>
      </c>
      <c r="D99" s="27" t="s">
        <v>54</v>
      </c>
      <c r="E99" s="20" t="s">
        <v>217</v>
      </c>
      <c r="F99" s="18">
        <v>5000000</v>
      </c>
      <c r="G99" s="18">
        <f>F99*10%</f>
        <v>500000</v>
      </c>
      <c r="H99" s="31">
        <f>F99+G99</f>
        <v>5500000</v>
      </c>
      <c r="I99" s="18">
        <f>F99+G99-H99</f>
        <v>0</v>
      </c>
      <c r="J99" s="18">
        <f>F99*2%</f>
        <v>100000</v>
      </c>
      <c r="K99" s="18">
        <v>1000000</v>
      </c>
      <c r="L99" s="18">
        <f>F99+G99-J99-K99</f>
        <v>4400000</v>
      </c>
      <c r="M99" s="30" t="str">
        <f>IF(I99&gt;0,"UNCLEARED",IF(I99=0,"CLEARED"))</f>
        <v>CLEARED</v>
      </c>
      <c r="N99" s="27"/>
    </row>
    <row r="100" spans="1:14" ht="14.4">
      <c r="A100" s="11">
        <v>170065</v>
      </c>
      <c r="B100" s="20" t="s">
        <v>213</v>
      </c>
      <c r="C100" s="26">
        <v>42788</v>
      </c>
      <c r="D100" s="27" t="s">
        <v>54</v>
      </c>
      <c r="E100" s="20" t="s">
        <v>218</v>
      </c>
      <c r="F100" s="18">
        <v>5000000</v>
      </c>
      <c r="G100" s="18">
        <f>F100*10%</f>
        <v>500000</v>
      </c>
      <c r="H100" s="31">
        <f>F100+G100</f>
        <v>5500000</v>
      </c>
      <c r="I100" s="18">
        <f>F100+G100-H100</f>
        <v>0</v>
      </c>
      <c r="J100" s="18">
        <f>F100*2%</f>
        <v>100000</v>
      </c>
      <c r="K100" s="18">
        <v>1000000</v>
      </c>
      <c r="L100" s="18">
        <f>F100+G100-J100-K100</f>
        <v>4400000</v>
      </c>
      <c r="M100" s="30" t="str">
        <f>IF(I100&gt;0,"UNCLEARED",IF(I100=0,"CLEARED"))</f>
        <v>CLEARED</v>
      </c>
      <c r="N100" s="27"/>
    </row>
    <row r="101" spans="1:14" ht="14.4">
      <c r="A101" s="11">
        <v>170065</v>
      </c>
      <c r="B101" s="20" t="s">
        <v>213</v>
      </c>
      <c r="C101" s="26">
        <v>42788</v>
      </c>
      <c r="D101" s="27" t="s">
        <v>54</v>
      </c>
      <c r="E101" s="20" t="s">
        <v>219</v>
      </c>
      <c r="F101" s="18">
        <v>5000000</v>
      </c>
      <c r="G101" s="18">
        <f>F101*10%</f>
        <v>500000</v>
      </c>
      <c r="H101" s="31">
        <f>F101+G101</f>
        <v>5500000</v>
      </c>
      <c r="I101" s="18">
        <f>F101+G101-H101</f>
        <v>0</v>
      </c>
      <c r="J101" s="18">
        <f>F101*2%</f>
        <v>100000</v>
      </c>
      <c r="K101" s="18">
        <v>1000000</v>
      </c>
      <c r="L101" s="18">
        <f>F101+G101-J101-K101</f>
        <v>4400000</v>
      </c>
      <c r="M101" s="30" t="str">
        <f>IF(I101&gt;0,"UNCLEARED",IF(I101=0,"CLEARED"))</f>
        <v>CLEARED</v>
      </c>
      <c r="N101" s="27"/>
    </row>
    <row r="102" spans="1:14" ht="14.4">
      <c r="A102" s="11">
        <v>170065</v>
      </c>
      <c r="B102" s="20" t="s">
        <v>213</v>
      </c>
      <c r="C102" s="26">
        <v>42807</v>
      </c>
      <c r="D102" s="27" t="s">
        <v>54</v>
      </c>
      <c r="E102" s="20" t="s">
        <v>220</v>
      </c>
      <c r="F102" s="18">
        <v>5000000</v>
      </c>
      <c r="G102" s="18">
        <f>F102*10%</f>
        <v>500000</v>
      </c>
      <c r="H102" s="31">
        <v>5500000</v>
      </c>
      <c r="I102" s="18">
        <f>F102+G102-H102</f>
        <v>0</v>
      </c>
      <c r="J102" s="18">
        <f>F102*2%</f>
        <v>100000</v>
      </c>
      <c r="K102" s="18">
        <v>1000000</v>
      </c>
      <c r="L102" s="18">
        <f>F102+G102-J102-K102</f>
        <v>4400000</v>
      </c>
      <c r="M102" s="30" t="str">
        <f>IF(I102&gt;0,"UNCLEARED",IF(I102=0,"CLEARED"))</f>
        <v>CLEARED</v>
      </c>
      <c r="N102" s="27"/>
    </row>
    <row r="103" spans="1:14" ht="14.4">
      <c r="A103" s="11">
        <v>170065</v>
      </c>
      <c r="B103" s="20" t="s">
        <v>213</v>
      </c>
      <c r="C103" s="26">
        <v>42816</v>
      </c>
      <c r="D103" s="27" t="s">
        <v>54</v>
      </c>
      <c r="E103" s="20" t="s">
        <v>221</v>
      </c>
      <c r="F103" s="18">
        <v>5000000</v>
      </c>
      <c r="G103" s="18">
        <f>F103*10%</f>
        <v>500000</v>
      </c>
      <c r="H103" s="31">
        <v>5500000</v>
      </c>
      <c r="I103" s="18">
        <f>F103+G103-H103</f>
        <v>0</v>
      </c>
      <c r="J103" s="18">
        <f>F103*2%</f>
        <v>100000</v>
      </c>
      <c r="K103" s="18">
        <v>1000000</v>
      </c>
      <c r="L103" s="18">
        <f>F103+G103-J103-K103</f>
        <v>4400000</v>
      </c>
      <c r="M103" s="30" t="str">
        <f>IF(I103&gt;0,"UNCLEARED",IF(I103=0,"CLEARED"))</f>
        <v>CLEARED</v>
      </c>
      <c r="N103" s="27"/>
    </row>
    <row r="104" spans="1:14" ht="14.4">
      <c r="A104" s="11">
        <v>170065</v>
      </c>
      <c r="B104" s="20" t="s">
        <v>213</v>
      </c>
      <c r="C104" s="26">
        <v>42816</v>
      </c>
      <c r="D104" s="27" t="s">
        <v>54</v>
      </c>
      <c r="E104" s="20" t="s">
        <v>221</v>
      </c>
      <c r="F104" s="18">
        <v>5000000</v>
      </c>
      <c r="G104" s="18">
        <f>F104*10%</f>
        <v>500000</v>
      </c>
      <c r="H104" s="31">
        <v>5500000</v>
      </c>
      <c r="I104" s="18">
        <f>F104+G104-H104</f>
        <v>0</v>
      </c>
      <c r="J104" s="18">
        <f>F104*2%</f>
        <v>100000</v>
      </c>
      <c r="K104" s="18">
        <v>1000000</v>
      </c>
      <c r="L104" s="18">
        <f>F104+G104-J104-K104</f>
        <v>4400000</v>
      </c>
      <c r="M104" s="30" t="str">
        <f>IF(I104&gt;0,"UNCLEARED",IF(I104=0,"CLEARED"))</f>
        <v>CLEARED</v>
      </c>
      <c r="N104" s="27"/>
    </row>
    <row r="105" spans="1:14" ht="14.4">
      <c r="A105" s="11">
        <v>170065</v>
      </c>
      <c r="B105" s="20" t="s">
        <v>213</v>
      </c>
      <c r="C105" s="26">
        <v>42838</v>
      </c>
      <c r="D105" s="27" t="s">
        <v>54</v>
      </c>
      <c r="E105" s="20" t="s">
        <v>220</v>
      </c>
      <c r="F105" s="18">
        <v>5000000</v>
      </c>
      <c r="G105" s="18">
        <f>F105*10%</f>
        <v>500000</v>
      </c>
      <c r="H105" s="31">
        <v>5500000</v>
      </c>
      <c r="I105" s="18">
        <f>F105+G105-H105</f>
        <v>0</v>
      </c>
      <c r="J105" s="18">
        <f>F105*2%</f>
        <v>100000</v>
      </c>
      <c r="K105" s="18">
        <v>1000000</v>
      </c>
      <c r="L105" s="18">
        <f>F105+G105-J105-K105</f>
        <v>4400000</v>
      </c>
      <c r="M105" s="30" t="str">
        <f>IF(I105&gt;0,"UNCLEARED",IF(I105=0,"CLEARED"))</f>
        <v>CLEARED</v>
      </c>
      <c r="N105" s="27"/>
    </row>
    <row r="106" spans="1:14" ht="14.4">
      <c r="A106" s="11">
        <v>170065</v>
      </c>
      <c r="B106" s="20" t="s">
        <v>213</v>
      </c>
      <c r="C106" s="26">
        <v>42847</v>
      </c>
      <c r="D106" s="27" t="s">
        <v>54</v>
      </c>
      <c r="E106" s="20" t="s">
        <v>221</v>
      </c>
      <c r="F106" s="18">
        <v>5000000</v>
      </c>
      <c r="G106" s="18">
        <f>F106*10%</f>
        <v>500000</v>
      </c>
      <c r="H106" s="31">
        <v>5500000</v>
      </c>
      <c r="I106" s="18">
        <f>F106+G106-H106</f>
        <v>0</v>
      </c>
      <c r="J106" s="18">
        <f>F106*2%</f>
        <v>100000</v>
      </c>
      <c r="K106" s="18">
        <v>1000000</v>
      </c>
      <c r="L106" s="18">
        <f>F106+G106-J106-K106</f>
        <v>4400000</v>
      </c>
      <c r="M106" s="30" t="str">
        <f>IF(I106&gt;0,"UNCLEARED",IF(I106=0,"CLEARED"))</f>
        <v>CLEARED</v>
      </c>
      <c r="N106" s="27"/>
    </row>
    <row r="107" spans="1:14" ht="14.4">
      <c r="A107" s="11">
        <v>170065</v>
      </c>
      <c r="B107" s="20" t="s">
        <v>213</v>
      </c>
      <c r="C107" s="26">
        <v>43038</v>
      </c>
      <c r="D107" s="27" t="s">
        <v>222</v>
      </c>
      <c r="E107" s="20" t="s">
        <v>223</v>
      </c>
      <c r="F107" s="28">
        <v>5000000</v>
      </c>
      <c r="G107" s="18">
        <f>F107*10%</f>
        <v>500000</v>
      </c>
      <c r="H107" s="44">
        <v>5500000</v>
      </c>
      <c r="I107" s="18">
        <f>F107+G107-H107</f>
        <v>0</v>
      </c>
      <c r="J107" s="18">
        <v>100000</v>
      </c>
      <c r="K107" s="18">
        <v>1300000</v>
      </c>
      <c r="L107" s="18">
        <f>H107-J107-K107</f>
        <v>4100000</v>
      </c>
      <c r="M107" s="30" t="str">
        <f>IF(I107&gt;0,"UNCLEARED",IF(I107=0,"CLEARED"))</f>
        <v>CLEARED</v>
      </c>
      <c r="N107" s="27"/>
    </row>
    <row r="108" spans="1:14" ht="14.4">
      <c r="A108" s="11">
        <v>170072</v>
      </c>
      <c r="B108" s="20" t="s">
        <v>224</v>
      </c>
      <c r="C108" s="26">
        <v>42797</v>
      </c>
      <c r="D108" s="27" t="s">
        <v>46</v>
      </c>
      <c r="E108" s="20" t="s">
        <v>226</v>
      </c>
      <c r="F108" s="18">
        <v>2000000</v>
      </c>
      <c r="G108" s="18"/>
      <c r="H108" s="31">
        <v>2000000</v>
      </c>
      <c r="I108" s="18">
        <f>F108+G108-H108</f>
        <v>0</v>
      </c>
      <c r="J108" s="18"/>
      <c r="K108" s="18">
        <v>200000</v>
      </c>
      <c r="L108" s="18">
        <f>F108+G108-J108-K108</f>
        <v>1800000</v>
      </c>
      <c r="M108" s="30" t="str">
        <f>IF(I108&gt;0,"UNCLEARED",IF(I108=0,"CLEARED"))</f>
        <v>CLEARED</v>
      </c>
      <c r="N108" s="27"/>
    </row>
    <row r="109" spans="1:14" ht="14.4">
      <c r="A109" s="11">
        <v>170072</v>
      </c>
      <c r="B109" s="20" t="s">
        <v>224</v>
      </c>
      <c r="C109" s="26">
        <v>42797</v>
      </c>
      <c r="D109" s="27" t="s">
        <v>51</v>
      </c>
      <c r="E109" s="20" t="s">
        <v>225</v>
      </c>
      <c r="F109" s="18">
        <v>1500000</v>
      </c>
      <c r="G109" s="18"/>
      <c r="H109" s="31">
        <v>1500000</v>
      </c>
      <c r="I109" s="18">
        <f>F109+G109-H109</f>
        <v>0</v>
      </c>
      <c r="J109" s="18"/>
      <c r="K109" s="18"/>
      <c r="L109" s="18">
        <f>F109+G109-J109-K109</f>
        <v>1500000</v>
      </c>
      <c r="M109" s="30" t="str">
        <f>IF(I109&gt;0,"UNCLEARED",IF(I109=0,"CLEARED"))</f>
        <v>CLEARED</v>
      </c>
      <c r="N109" s="27"/>
    </row>
    <row r="110" spans="1:14" ht="14.4">
      <c r="A110" s="11">
        <v>170074</v>
      </c>
      <c r="B110" s="20" t="s">
        <v>227</v>
      </c>
      <c r="C110" s="26">
        <v>42801</v>
      </c>
      <c r="D110" s="27" t="s">
        <v>54</v>
      </c>
      <c r="E110" s="20" t="s">
        <v>228</v>
      </c>
      <c r="F110" s="18">
        <v>1200000</v>
      </c>
      <c r="G110" s="18"/>
      <c r="H110" s="31">
        <v>1200000</v>
      </c>
      <c r="I110" s="18">
        <f>F110+G110-H110</f>
        <v>0</v>
      </c>
      <c r="J110" s="18"/>
      <c r="K110" s="18">
        <v>350000</v>
      </c>
      <c r="L110" s="18">
        <f>F110+G110-J110-K110</f>
        <v>850000</v>
      </c>
      <c r="M110" s="30" t="str">
        <f>IF(I110&gt;0,"UNCLEARED",IF(I110=0,"CLEARED"))</f>
        <v>CLEARED</v>
      </c>
      <c r="N110" s="27"/>
    </row>
    <row r="111" spans="1:14" ht="14.4">
      <c r="A111" s="11">
        <v>170077</v>
      </c>
      <c r="B111" s="20" t="s">
        <v>229</v>
      </c>
      <c r="C111" s="26">
        <v>42804</v>
      </c>
      <c r="D111" s="27" t="s">
        <v>54</v>
      </c>
      <c r="E111" s="20" t="s">
        <v>230</v>
      </c>
      <c r="F111" s="18">
        <v>1500000</v>
      </c>
      <c r="G111" s="18"/>
      <c r="H111" s="31">
        <v>1500000</v>
      </c>
      <c r="I111" s="18">
        <f>F111+G111-H111</f>
        <v>0</v>
      </c>
      <c r="J111" s="18"/>
      <c r="K111" s="18">
        <v>100000</v>
      </c>
      <c r="L111" s="18">
        <f>F111+G111-J111-K111</f>
        <v>1400000</v>
      </c>
      <c r="M111" s="30" t="str">
        <f>IF(I111&gt;0,"UNCLEARED",IF(I111=0,"CLEARED"))</f>
        <v>CLEARED</v>
      </c>
      <c r="N111" s="27"/>
    </row>
    <row r="112" spans="1:14" ht="14.4">
      <c r="A112" s="11">
        <v>170078</v>
      </c>
      <c r="B112" s="20" t="s">
        <v>231</v>
      </c>
      <c r="C112" s="26">
        <v>42807</v>
      </c>
      <c r="D112" s="27" t="s">
        <v>46</v>
      </c>
      <c r="E112" s="20" t="s">
        <v>232</v>
      </c>
      <c r="F112" s="18">
        <v>1000000</v>
      </c>
      <c r="G112" s="18"/>
      <c r="H112" s="31">
        <v>1000000</v>
      </c>
      <c r="I112" s="18">
        <f>F112+G112-H112</f>
        <v>0</v>
      </c>
      <c r="J112" s="18"/>
      <c r="K112" s="18">
        <v>150000</v>
      </c>
      <c r="L112" s="18">
        <f>F112+G112-J112-K112</f>
        <v>850000</v>
      </c>
      <c r="M112" s="30" t="str">
        <f>IF(I112&gt;0,"UNCLEARED",IF(I112=0,"CLEARED"))</f>
        <v>CLEARED</v>
      </c>
      <c r="N112" s="27"/>
    </row>
    <row r="113" spans="1:14" ht="14.4">
      <c r="A113" s="11">
        <v>170080</v>
      </c>
      <c r="B113" s="20" t="s">
        <v>233</v>
      </c>
      <c r="C113" s="26">
        <v>42807</v>
      </c>
      <c r="D113" s="27" t="s">
        <v>54</v>
      </c>
      <c r="E113" s="20" t="s">
        <v>228</v>
      </c>
      <c r="F113" s="18">
        <v>5500000</v>
      </c>
      <c r="G113" s="18"/>
      <c r="H113" s="31">
        <v>5500000</v>
      </c>
      <c r="I113" s="18">
        <f>F113+G113-H113</f>
        <v>0</v>
      </c>
      <c r="J113" s="18"/>
      <c r="K113" s="18">
        <v>150000</v>
      </c>
      <c r="L113" s="18">
        <f>F113+G113-J113-K113</f>
        <v>5350000</v>
      </c>
      <c r="M113" s="30" t="str">
        <f>IF(I113&gt;0,"UNCLEARED",IF(I113=0,"CLEARED"))</f>
        <v>CLEARED</v>
      </c>
      <c r="N113" s="27"/>
    </row>
    <row r="114" spans="1:14" ht="14.4">
      <c r="A114" s="11">
        <v>170081</v>
      </c>
      <c r="B114" s="20" t="s">
        <v>234</v>
      </c>
      <c r="C114" s="26">
        <v>42811</v>
      </c>
      <c r="D114" s="27" t="s">
        <v>46</v>
      </c>
      <c r="E114" s="20" t="s">
        <v>235</v>
      </c>
      <c r="F114" s="18">
        <v>3400000</v>
      </c>
      <c r="G114" s="18"/>
      <c r="H114" s="31">
        <v>3400000</v>
      </c>
      <c r="I114" s="18">
        <f>F114+G114-H114</f>
        <v>0</v>
      </c>
      <c r="J114" s="18"/>
      <c r="K114" s="18">
        <v>200000</v>
      </c>
      <c r="L114" s="18">
        <f>F114+G114-J114-K114</f>
        <v>3200000</v>
      </c>
      <c r="M114" s="30" t="str">
        <f>IF(I114&gt;0,"UNCLEARED",IF(I114=0,"CLEARED"))</f>
        <v>CLEARED</v>
      </c>
      <c r="N114" s="27"/>
    </row>
    <row r="115" spans="1:14" ht="14.4">
      <c r="A115" s="11">
        <v>170086</v>
      </c>
      <c r="B115" s="20" t="s">
        <v>236</v>
      </c>
      <c r="C115" s="26">
        <v>42819</v>
      </c>
      <c r="D115" s="27" t="s">
        <v>51</v>
      </c>
      <c r="E115" s="20" t="s">
        <v>237</v>
      </c>
      <c r="F115" s="18">
        <v>2000000</v>
      </c>
      <c r="G115" s="18"/>
      <c r="H115" s="31">
        <v>2000000</v>
      </c>
      <c r="I115" s="18">
        <f>F115+G115-H115</f>
        <v>0</v>
      </c>
      <c r="J115" s="18"/>
      <c r="K115" s="18">
        <v>250000</v>
      </c>
      <c r="L115" s="18">
        <f>F115+G115-J115-K115</f>
        <v>1750000</v>
      </c>
      <c r="M115" s="30" t="str">
        <f>IF(I115&gt;0,"UNCLEARED",IF(I115=0,"CLEARED"))</f>
        <v>CLEARED</v>
      </c>
      <c r="N115" s="27"/>
    </row>
    <row r="116" spans="1:14" ht="14.4">
      <c r="A116" s="11">
        <v>170087</v>
      </c>
      <c r="B116" s="20" t="s">
        <v>238</v>
      </c>
      <c r="C116" s="26">
        <v>42819</v>
      </c>
      <c r="D116" s="27" t="s">
        <v>46</v>
      </c>
      <c r="E116" s="20" t="s">
        <v>239</v>
      </c>
      <c r="F116" s="18">
        <v>1000000</v>
      </c>
      <c r="G116" s="18"/>
      <c r="H116" s="31">
        <v>1000000</v>
      </c>
      <c r="I116" s="18">
        <f>F116+G116-H116</f>
        <v>0</v>
      </c>
      <c r="J116" s="18"/>
      <c r="K116" s="18"/>
      <c r="L116" s="18">
        <f>F116+G116-J116-K116</f>
        <v>1000000</v>
      </c>
      <c r="M116" s="30" t="str">
        <f>IF(I116&gt;0,"UNCLEARED",IF(I116=0,"CLEARED"))</f>
        <v>CLEARED</v>
      </c>
      <c r="N116" s="27"/>
    </row>
    <row r="117" spans="1:14" ht="14.4">
      <c r="A117" s="11">
        <v>170088</v>
      </c>
      <c r="B117" s="20" t="s">
        <v>240</v>
      </c>
      <c r="C117" s="26">
        <v>42823</v>
      </c>
      <c r="D117" s="27" t="s">
        <v>54</v>
      </c>
      <c r="E117" s="20" t="s">
        <v>241</v>
      </c>
      <c r="F117" s="18">
        <v>1200000</v>
      </c>
      <c r="G117" s="18"/>
      <c r="H117" s="31">
        <v>1200000</v>
      </c>
      <c r="I117" s="18">
        <f>F117+G117-H117</f>
        <v>0</v>
      </c>
      <c r="J117" s="18"/>
      <c r="K117" s="18">
        <v>50000</v>
      </c>
      <c r="L117" s="18">
        <f>F117+G117-J117-K117</f>
        <v>1150000</v>
      </c>
      <c r="M117" s="30" t="str">
        <f>IF(I117&gt;0,"UNCLEARED",IF(I117=0,"CLEARED"))</f>
        <v>CLEARED</v>
      </c>
      <c r="N117" s="27"/>
    </row>
    <row r="118" spans="1:14" ht="14.4">
      <c r="A118" s="11">
        <v>170089</v>
      </c>
      <c r="B118" s="20" t="s">
        <v>242</v>
      </c>
      <c r="C118" s="26">
        <v>42828</v>
      </c>
      <c r="D118" s="27" t="s">
        <v>46</v>
      </c>
      <c r="E118" s="20" t="s">
        <v>243</v>
      </c>
      <c r="F118" s="18">
        <v>1000000</v>
      </c>
      <c r="G118" s="18"/>
      <c r="H118" s="31">
        <v>1000000</v>
      </c>
      <c r="I118" s="18">
        <f>F118+G118-H118</f>
        <v>0</v>
      </c>
      <c r="J118" s="18"/>
      <c r="K118" s="18"/>
      <c r="L118" s="18">
        <f>F118+G118-J118-K118</f>
        <v>1000000</v>
      </c>
      <c r="M118" s="30" t="str">
        <f>IF(I118&gt;0,"UNCLEARED",IF(I118=0,"CLEARED"))</f>
        <v>CLEARED</v>
      </c>
      <c r="N118" s="27"/>
    </row>
    <row r="119" spans="1:14" ht="14.4">
      <c r="A119" s="11">
        <v>170090</v>
      </c>
      <c r="B119" s="20" t="s">
        <v>244</v>
      </c>
      <c r="C119" s="26">
        <v>42829</v>
      </c>
      <c r="D119" s="27" t="s">
        <v>46</v>
      </c>
      <c r="E119" s="20" t="s">
        <v>245</v>
      </c>
      <c r="F119" s="18">
        <v>1350000</v>
      </c>
      <c r="G119" s="18"/>
      <c r="H119" s="31">
        <v>1350000</v>
      </c>
      <c r="I119" s="18">
        <f>F119+G119-H119</f>
        <v>0</v>
      </c>
      <c r="J119" s="18"/>
      <c r="K119" s="18">
        <v>50000</v>
      </c>
      <c r="L119" s="18">
        <f>F119+G119-J119-K119</f>
        <v>1300000</v>
      </c>
      <c r="M119" s="30" t="str">
        <f>IF(I119&gt;0,"UNCLEARED",IF(I119=0,"CLEARED"))</f>
        <v>CLEARED</v>
      </c>
      <c r="N119" s="27"/>
    </row>
    <row r="120" spans="1:14" ht="14.4">
      <c r="A120" s="11">
        <v>170092</v>
      </c>
      <c r="B120" s="20" t="s">
        <v>246</v>
      </c>
      <c r="C120" s="26">
        <v>42836</v>
      </c>
      <c r="D120" s="27" t="s">
        <v>51</v>
      </c>
      <c r="E120" s="20" t="s">
        <v>247</v>
      </c>
      <c r="F120" s="18">
        <v>5550000</v>
      </c>
      <c r="G120" s="18"/>
      <c r="H120" s="31">
        <v>5550000</v>
      </c>
      <c r="I120" s="18">
        <f>F120+G120-H120</f>
        <v>0</v>
      </c>
      <c r="J120" s="18"/>
      <c r="K120" s="18">
        <v>50000</v>
      </c>
      <c r="L120" s="18">
        <f>F120+G120-J120-K120</f>
        <v>5500000</v>
      </c>
      <c r="M120" s="30" t="str">
        <f>IF(I120&gt;0,"UNCLEARED",IF(I120=0,"CLEARED"))</f>
        <v>CLEARED</v>
      </c>
      <c r="N120" s="27"/>
    </row>
    <row r="121" spans="1:14" ht="14.4">
      <c r="A121" s="11">
        <v>170093</v>
      </c>
      <c r="B121" s="20" t="s">
        <v>248</v>
      </c>
      <c r="C121" s="26">
        <v>42837</v>
      </c>
      <c r="D121" s="27" t="s">
        <v>51</v>
      </c>
      <c r="E121" s="20" t="s">
        <v>249</v>
      </c>
      <c r="F121" s="18">
        <v>54000000</v>
      </c>
      <c r="G121" s="18"/>
      <c r="H121" s="31">
        <v>54000000</v>
      </c>
      <c r="I121" s="18">
        <f>F121+G121-H121</f>
        <v>0</v>
      </c>
      <c r="J121" s="18"/>
      <c r="K121" s="18"/>
      <c r="L121" s="18">
        <f>F121+G121-J121-K121</f>
        <v>54000000</v>
      </c>
      <c r="M121" s="30" t="str">
        <f>IF(I121&gt;0,"UNCLEARED",IF(I121=0,"CLEARED"))</f>
        <v>CLEARED</v>
      </c>
      <c r="N121" s="27"/>
    </row>
    <row r="122" spans="1:14" ht="14.4">
      <c r="A122" s="11">
        <v>170093</v>
      </c>
      <c r="B122" s="20" t="s">
        <v>248</v>
      </c>
      <c r="C122" s="26">
        <v>42850</v>
      </c>
      <c r="D122" s="27" t="s">
        <v>51</v>
      </c>
      <c r="E122" s="20" t="s">
        <v>250</v>
      </c>
      <c r="F122" s="18">
        <v>6500000</v>
      </c>
      <c r="G122" s="18"/>
      <c r="H122" s="31">
        <v>6500000</v>
      </c>
      <c r="I122" s="18">
        <f>F122+G122-H122</f>
        <v>0</v>
      </c>
      <c r="J122" s="18"/>
      <c r="K122" s="18"/>
      <c r="L122" s="18">
        <f>F122+G122-J122-K122</f>
        <v>6500000</v>
      </c>
      <c r="M122" s="30" t="str">
        <f>IF(I122&gt;0,"UNCLEARED",IF(I122=0,"CLEARED"))</f>
        <v>CLEARED</v>
      </c>
      <c r="N122" s="27"/>
    </row>
    <row r="123" spans="1:14" ht="14.4">
      <c r="A123" s="11">
        <v>170093</v>
      </c>
      <c r="B123" s="20" t="s">
        <v>248</v>
      </c>
      <c r="C123" s="26">
        <v>42852</v>
      </c>
      <c r="D123" s="27" t="s">
        <v>54</v>
      </c>
      <c r="E123" s="20" t="s">
        <v>251</v>
      </c>
      <c r="F123" s="18">
        <v>400000</v>
      </c>
      <c r="G123" s="18"/>
      <c r="H123" s="31">
        <v>400000</v>
      </c>
      <c r="I123" s="18">
        <f>F123+G123-H123</f>
        <v>0</v>
      </c>
      <c r="J123" s="18"/>
      <c r="K123" s="18"/>
      <c r="L123" s="18">
        <f>F123+G123-J123-K123</f>
        <v>400000</v>
      </c>
      <c r="M123" s="30" t="str">
        <f>IF(I123&gt;0,"UNCLEARED",IF(I123=0,"CLEARED"))</f>
        <v>CLEARED</v>
      </c>
      <c r="N123" s="27"/>
    </row>
    <row r="124" spans="1:14" ht="14.4">
      <c r="A124" s="11">
        <v>170095</v>
      </c>
      <c r="B124" s="20" t="s">
        <v>254</v>
      </c>
      <c r="C124" s="26">
        <v>43052</v>
      </c>
      <c r="D124" s="27" t="s">
        <v>255</v>
      </c>
      <c r="E124" s="20" t="s">
        <v>256</v>
      </c>
      <c r="F124" s="18">
        <v>6000000</v>
      </c>
      <c r="G124" s="18">
        <v>600000</v>
      </c>
      <c r="H124" s="31">
        <v>6600000</v>
      </c>
      <c r="I124" s="18">
        <f>F124+G124-H124</f>
        <v>0</v>
      </c>
      <c r="J124" s="18">
        <v>0</v>
      </c>
      <c r="K124" s="18">
        <v>115000</v>
      </c>
      <c r="L124" s="18">
        <f>F124+G124-J124-K124</f>
        <v>6485000</v>
      </c>
      <c r="M124" s="30" t="str">
        <f>IF(I124&gt;0,"UNCLEARED",IF(I124=0,"CLEARED"))</f>
        <v>CLEARED</v>
      </c>
      <c r="N124" s="27"/>
    </row>
    <row r="125" spans="1:14" ht="14.4">
      <c r="A125" s="11">
        <v>170095</v>
      </c>
      <c r="B125" s="20" t="s">
        <v>254</v>
      </c>
      <c r="C125" s="26">
        <v>43089</v>
      </c>
      <c r="D125" s="27" t="s">
        <v>257</v>
      </c>
      <c r="E125" s="20" t="s">
        <v>258</v>
      </c>
      <c r="F125" s="18">
        <v>6000000</v>
      </c>
      <c r="G125" s="18">
        <f>F125*10%</f>
        <v>600000</v>
      </c>
      <c r="H125" s="31">
        <v>6600000</v>
      </c>
      <c r="I125" s="18">
        <f>F125+G125-H125</f>
        <v>0</v>
      </c>
      <c r="J125" s="18">
        <v>0</v>
      </c>
      <c r="K125" s="18">
        <v>450000</v>
      </c>
      <c r="L125" s="18">
        <f>H125-J125-K125</f>
        <v>6150000</v>
      </c>
      <c r="M125" s="30" t="str">
        <f>IF(I125&gt;0,"UNCLEARED",IF(I125=0,"CLEARED"))</f>
        <v>CLEARED</v>
      </c>
      <c r="N125" s="27"/>
    </row>
    <row r="126" spans="1:14" ht="14.4">
      <c r="A126" s="11">
        <v>170095</v>
      </c>
      <c r="B126" s="20" t="s">
        <v>252</v>
      </c>
      <c r="C126" s="26">
        <v>42843</v>
      </c>
      <c r="D126" s="27" t="s">
        <v>54</v>
      </c>
      <c r="E126" s="20" t="s">
        <v>253</v>
      </c>
      <c r="F126" s="18">
        <v>6000000</v>
      </c>
      <c r="G126" s="18"/>
      <c r="H126" s="31">
        <v>6000000</v>
      </c>
      <c r="I126" s="18">
        <f>F126+G126-H126</f>
        <v>0</v>
      </c>
      <c r="J126" s="18"/>
      <c r="K126" s="18">
        <v>3350000</v>
      </c>
      <c r="L126" s="18">
        <f>F126+G126-J126-K126</f>
        <v>2650000</v>
      </c>
      <c r="M126" s="30" t="str">
        <f>IF(I126&gt;0,"UNCLEARED",IF(I126=0,"CLEARED"))</f>
        <v>CLEARED</v>
      </c>
      <c r="N126" s="27"/>
    </row>
    <row r="127" spans="1:14" ht="14.4">
      <c r="A127" s="11">
        <v>170095</v>
      </c>
      <c r="B127" s="20" t="s">
        <v>252</v>
      </c>
      <c r="C127" s="26">
        <v>42873</v>
      </c>
      <c r="D127" s="27" t="s">
        <v>54</v>
      </c>
      <c r="E127" s="20" t="s">
        <v>253</v>
      </c>
      <c r="F127" s="18">
        <v>6000000</v>
      </c>
      <c r="G127" s="18"/>
      <c r="H127" s="31">
        <v>6000000</v>
      </c>
      <c r="I127" s="18">
        <f>F127+G127-H127</f>
        <v>0</v>
      </c>
      <c r="J127" s="18"/>
      <c r="K127" s="18">
        <v>750000</v>
      </c>
      <c r="L127" s="18">
        <f>F127+G127-J127-K127</f>
        <v>5250000</v>
      </c>
      <c r="M127" s="30" t="str">
        <f>IF(I127&gt;0,"UNCLEARED",IF(I127=0,"CLEARED"))</f>
        <v>CLEARED</v>
      </c>
      <c r="N127" s="27"/>
    </row>
    <row r="128" spans="1:14" ht="14.4">
      <c r="A128" s="11">
        <v>170095</v>
      </c>
      <c r="B128" s="20" t="s">
        <v>252</v>
      </c>
      <c r="C128" s="26">
        <v>42904</v>
      </c>
      <c r="D128" s="27" t="s">
        <v>54</v>
      </c>
      <c r="E128" s="20" t="s">
        <v>253</v>
      </c>
      <c r="F128" s="18">
        <v>6000000</v>
      </c>
      <c r="G128" s="18"/>
      <c r="H128" s="31">
        <v>6000000</v>
      </c>
      <c r="I128" s="18">
        <f>F128+G128-H128</f>
        <v>0</v>
      </c>
      <c r="J128" s="18"/>
      <c r="K128" s="18">
        <v>750000</v>
      </c>
      <c r="L128" s="18">
        <f>F128+G128-J128-K128</f>
        <v>5250000</v>
      </c>
      <c r="M128" s="30" t="str">
        <f>IF(I128&gt;0,"UNCLEARED",IF(I128=0,"CLEARED"))</f>
        <v>CLEARED</v>
      </c>
      <c r="N128" s="27"/>
    </row>
    <row r="129" spans="1:14" ht="14.4">
      <c r="A129" s="11">
        <v>170095</v>
      </c>
      <c r="B129" s="20" t="s">
        <v>252</v>
      </c>
      <c r="C129" s="26">
        <v>42934</v>
      </c>
      <c r="D129" s="27" t="s">
        <v>54</v>
      </c>
      <c r="E129" s="20" t="s">
        <v>253</v>
      </c>
      <c r="F129" s="18">
        <v>6000000</v>
      </c>
      <c r="G129" s="18"/>
      <c r="H129" s="31">
        <v>6000000</v>
      </c>
      <c r="I129" s="18">
        <f>F129+G129-H129</f>
        <v>0</v>
      </c>
      <c r="J129" s="18"/>
      <c r="K129" s="18">
        <v>750000</v>
      </c>
      <c r="L129" s="18">
        <f>F129+G129-J129-K129</f>
        <v>5250000</v>
      </c>
      <c r="M129" s="30" t="str">
        <f>IF(I129&gt;0,"UNCLEARED",IF(I129=0,"CLEARED"))</f>
        <v>CLEARED</v>
      </c>
      <c r="N129" s="27"/>
    </row>
    <row r="130" spans="1:14" ht="14.4">
      <c r="A130" s="11">
        <v>170096</v>
      </c>
      <c r="B130" s="20" t="s">
        <v>259</v>
      </c>
      <c r="C130" s="26">
        <v>42844</v>
      </c>
      <c r="D130" s="27" t="s">
        <v>51</v>
      </c>
      <c r="E130" s="20" t="s">
        <v>260</v>
      </c>
      <c r="F130" s="18">
        <v>2300000</v>
      </c>
      <c r="G130" s="18">
        <f>F130*10%</f>
        <v>230000</v>
      </c>
      <c r="H130" s="31">
        <v>2530000</v>
      </c>
      <c r="I130" s="18">
        <f>F130+G130-H130</f>
        <v>0</v>
      </c>
      <c r="J130" s="18"/>
      <c r="K130" s="18">
        <v>110000</v>
      </c>
      <c r="L130" s="18">
        <f>F130+G130-J130-K130</f>
        <v>2420000</v>
      </c>
      <c r="M130" s="30" t="str">
        <f>IF(I130&gt;0,"UNCLEARED",IF(I130=0,"CLEARED"))</f>
        <v>CLEARED</v>
      </c>
      <c r="N130" s="27"/>
    </row>
    <row r="131" spans="1:14" ht="14.4">
      <c r="A131" s="11">
        <v>170100</v>
      </c>
      <c r="B131" s="20" t="s">
        <v>261</v>
      </c>
      <c r="C131" s="26">
        <v>42851</v>
      </c>
      <c r="D131" s="27" t="s">
        <v>51</v>
      </c>
      <c r="E131" s="20" t="s">
        <v>262</v>
      </c>
      <c r="F131" s="18">
        <v>2500000</v>
      </c>
      <c r="G131" s="18"/>
      <c r="H131" s="31">
        <v>2500000</v>
      </c>
      <c r="I131" s="18">
        <f>F131+G131-H131</f>
        <v>0</v>
      </c>
      <c r="J131" s="18"/>
      <c r="K131" s="18"/>
      <c r="L131" s="18">
        <f>F131+G131-J131-K131</f>
        <v>2500000</v>
      </c>
      <c r="M131" s="30" t="str">
        <f>IF(I131&gt;0,"UNCLEARED",IF(I131=0,"CLEARED"))</f>
        <v>CLEARED</v>
      </c>
      <c r="N131" s="27"/>
    </row>
    <row r="132" spans="1:14" ht="14.4">
      <c r="A132" s="11">
        <v>170102</v>
      </c>
      <c r="B132" s="20" t="s">
        <v>263</v>
      </c>
      <c r="C132" s="26">
        <v>42858</v>
      </c>
      <c r="D132" s="27" t="s">
        <v>46</v>
      </c>
      <c r="E132" s="20" t="s">
        <v>264</v>
      </c>
      <c r="F132" s="18">
        <v>3500000</v>
      </c>
      <c r="G132" s="18">
        <f>F132*10%</f>
        <v>350000</v>
      </c>
      <c r="H132" s="31">
        <v>3850000</v>
      </c>
      <c r="I132" s="18">
        <f>F132+G132-H132</f>
        <v>0</v>
      </c>
      <c r="J132" s="18"/>
      <c r="K132" s="18">
        <v>480000</v>
      </c>
      <c r="L132" s="18">
        <f>F132+G132-J132-K132</f>
        <v>3370000</v>
      </c>
      <c r="M132" s="30" t="str">
        <f>IF(I132&gt;0,"UNCLEARED",IF(I132=0,"CLEARED"))</f>
        <v>CLEARED</v>
      </c>
      <c r="N132" s="27"/>
    </row>
    <row r="133" spans="1:14" ht="14.4">
      <c r="A133" s="11">
        <v>170103</v>
      </c>
      <c r="B133" s="39" t="s">
        <v>265</v>
      </c>
      <c r="C133" s="40">
        <v>42860</v>
      </c>
      <c r="D133" s="41" t="s">
        <v>51</v>
      </c>
      <c r="E133" s="39" t="s">
        <v>266</v>
      </c>
      <c r="F133" s="42">
        <v>45000000</v>
      </c>
      <c r="G133" s="42"/>
      <c r="H133" s="45">
        <v>45000000</v>
      </c>
      <c r="I133" s="42">
        <f>F133+G133-H133</f>
        <v>0</v>
      </c>
      <c r="J133" s="42"/>
      <c r="K133" s="42">
        <v>22500000</v>
      </c>
      <c r="L133" s="42">
        <f>F133+G133-J133-K133</f>
        <v>22500000</v>
      </c>
      <c r="M133" s="46" t="str">
        <f>IF(I133&gt;0,"UNCLEARED",IF(I133=0,"CLEARED"))</f>
        <v>CLEARED</v>
      </c>
      <c r="N133" s="41"/>
    </row>
    <row r="134" spans="1:14" ht="14.4">
      <c r="A134" s="11">
        <v>170103</v>
      </c>
      <c r="B134" s="39" t="s">
        <v>265</v>
      </c>
      <c r="C134" s="40">
        <v>42901</v>
      </c>
      <c r="D134" s="41" t="s">
        <v>51</v>
      </c>
      <c r="E134" s="39" t="s">
        <v>267</v>
      </c>
      <c r="F134" s="42">
        <v>45000000</v>
      </c>
      <c r="G134" s="42"/>
      <c r="H134" s="45">
        <v>45000000</v>
      </c>
      <c r="I134" s="42">
        <f>F134+G134-H134</f>
        <v>0</v>
      </c>
      <c r="J134" s="42"/>
      <c r="K134" s="42">
        <v>22944500</v>
      </c>
      <c r="L134" s="42">
        <f>F134+G134-J134-K134</f>
        <v>22055500</v>
      </c>
      <c r="M134" s="46" t="str">
        <f>IF(I134&gt;0,"UNCLEARED",IF(I134=0,"CLEARED"))</f>
        <v>CLEARED</v>
      </c>
      <c r="N134" s="41"/>
    </row>
    <row r="135" spans="1:14" ht="14.4">
      <c r="A135" s="11">
        <v>170103</v>
      </c>
      <c r="B135" s="20" t="s">
        <v>265</v>
      </c>
      <c r="C135" s="26">
        <v>42920</v>
      </c>
      <c r="D135" s="27" t="s">
        <v>51</v>
      </c>
      <c r="E135" s="20" t="s">
        <v>268</v>
      </c>
      <c r="F135" s="18">
        <v>45000000</v>
      </c>
      <c r="G135" s="18"/>
      <c r="H135" s="31">
        <v>45000000</v>
      </c>
      <c r="I135" s="18">
        <f>F135+G135-H135</f>
        <v>0</v>
      </c>
      <c r="J135" s="18"/>
      <c r="K135" s="18">
        <v>3200000</v>
      </c>
      <c r="L135" s="18">
        <f>F135+G135-J135-K135</f>
        <v>41800000</v>
      </c>
      <c r="M135" s="30" t="str">
        <f>IF(I135&gt;0,"UNCLEARED",IF(I135=0,"CLEARED"))</f>
        <v>CLEARED</v>
      </c>
      <c r="N135" s="27"/>
    </row>
    <row r="136" spans="1:14" ht="14.4">
      <c r="A136" s="11">
        <v>170104</v>
      </c>
      <c r="B136" s="20" t="s">
        <v>269</v>
      </c>
      <c r="C136" s="26">
        <v>42861</v>
      </c>
      <c r="D136" s="27" t="s">
        <v>54</v>
      </c>
      <c r="E136" s="20" t="s">
        <v>270</v>
      </c>
      <c r="F136" s="18">
        <v>4500000</v>
      </c>
      <c r="G136" s="18"/>
      <c r="H136" s="31">
        <v>4500000</v>
      </c>
      <c r="I136" s="18">
        <f>F136+G136-H136</f>
        <v>0</v>
      </c>
      <c r="J136" s="18"/>
      <c r="K136" s="18">
        <v>550000</v>
      </c>
      <c r="L136" s="18">
        <f>F136+G136-J136-K136</f>
        <v>3950000</v>
      </c>
      <c r="M136" s="30" t="str">
        <f>IF(I136&gt;0,"UNCLEARED",IF(I136=0,"CLEARED"))</f>
        <v>CLEARED</v>
      </c>
      <c r="N136" s="27"/>
    </row>
    <row r="137" spans="1:14" ht="14.4">
      <c r="A137" s="11">
        <v>170104</v>
      </c>
      <c r="B137" s="20" t="s">
        <v>269</v>
      </c>
      <c r="C137" s="26">
        <v>42892</v>
      </c>
      <c r="D137" s="27" t="s">
        <v>54</v>
      </c>
      <c r="E137" s="20" t="s">
        <v>270</v>
      </c>
      <c r="F137" s="18">
        <v>4500000</v>
      </c>
      <c r="G137" s="18"/>
      <c r="H137" s="31">
        <v>4500000</v>
      </c>
      <c r="I137" s="18">
        <f>F137+G137-H137</f>
        <v>0</v>
      </c>
      <c r="J137" s="18"/>
      <c r="K137" s="18">
        <v>500000</v>
      </c>
      <c r="L137" s="18">
        <f>F137+G137-J137-K137</f>
        <v>4000000</v>
      </c>
      <c r="M137" s="30" t="str">
        <f>IF(I137&gt;0,"UNCLEARED",IF(I137=0,"CLEARED"))</f>
        <v>CLEARED</v>
      </c>
      <c r="N137" s="27"/>
    </row>
    <row r="138" spans="1:14" ht="14.4">
      <c r="A138" s="11">
        <v>170104</v>
      </c>
      <c r="B138" s="20" t="s">
        <v>269</v>
      </c>
      <c r="C138" s="26">
        <v>42922</v>
      </c>
      <c r="D138" s="27" t="s">
        <v>54</v>
      </c>
      <c r="E138" s="20" t="s">
        <v>270</v>
      </c>
      <c r="F138" s="18">
        <v>4500000</v>
      </c>
      <c r="G138" s="18"/>
      <c r="H138" s="31">
        <v>4500000</v>
      </c>
      <c r="I138" s="18">
        <f>F138+G138-H138</f>
        <v>0</v>
      </c>
      <c r="J138" s="18"/>
      <c r="K138" s="18">
        <v>600000</v>
      </c>
      <c r="L138" s="18">
        <f>F138+G138-J138-K138</f>
        <v>3900000</v>
      </c>
      <c r="M138" s="30" t="str">
        <f>IF(I138&gt;0,"UNCLEARED",IF(I138=0,"CLEARED"))</f>
        <v>CLEARED</v>
      </c>
      <c r="N138" s="27"/>
    </row>
    <row r="139" spans="1:14" ht="14.4">
      <c r="A139" s="11">
        <v>170104</v>
      </c>
      <c r="B139" s="20" t="s">
        <v>269</v>
      </c>
      <c r="C139" s="26">
        <v>42953</v>
      </c>
      <c r="D139" s="27" t="s">
        <v>54</v>
      </c>
      <c r="E139" s="20" t="s">
        <v>270</v>
      </c>
      <c r="F139" s="18">
        <v>4500000</v>
      </c>
      <c r="G139" s="18"/>
      <c r="H139" s="31">
        <v>4500000</v>
      </c>
      <c r="I139" s="18">
        <f>F139+G139-H139</f>
        <v>0</v>
      </c>
      <c r="J139" s="18"/>
      <c r="K139" s="18">
        <v>600000</v>
      </c>
      <c r="L139" s="18">
        <f>F139+G139-J139-K139</f>
        <v>3900000</v>
      </c>
      <c r="M139" s="30" t="str">
        <f>IF(I139&gt;0,"UNCLEARED",IF(I139=0,"CLEARED"))</f>
        <v>CLEARED</v>
      </c>
      <c r="N139" s="27"/>
    </row>
    <row r="140" spans="1:14" ht="14.4">
      <c r="A140" s="11">
        <v>170104</v>
      </c>
      <c r="B140" s="20" t="s">
        <v>269</v>
      </c>
      <c r="C140" s="26">
        <v>42984</v>
      </c>
      <c r="D140" s="27" t="s">
        <v>54</v>
      </c>
      <c r="E140" s="20" t="s">
        <v>270</v>
      </c>
      <c r="F140" s="18">
        <v>4500000</v>
      </c>
      <c r="G140" s="18"/>
      <c r="H140" s="44">
        <v>4500000</v>
      </c>
      <c r="I140" s="18">
        <f>F140+G140-H140</f>
        <v>0</v>
      </c>
      <c r="J140" s="18"/>
      <c r="K140" s="18">
        <v>600000</v>
      </c>
      <c r="L140" s="18">
        <f>H140-J140-K140</f>
        <v>3900000</v>
      </c>
      <c r="M140" s="30" t="str">
        <f>IF(I140&gt;0,"UNCLEARED",IF(I140=0,"CLEARED"))</f>
        <v>CLEARED</v>
      </c>
      <c r="N140" s="27"/>
    </row>
    <row r="141" spans="1:14" ht="14.4">
      <c r="A141" s="11">
        <v>170105</v>
      </c>
      <c r="B141" s="20" t="s">
        <v>271</v>
      </c>
      <c r="C141" s="26">
        <v>42934</v>
      </c>
      <c r="D141" s="27" t="s">
        <v>51</v>
      </c>
      <c r="E141" s="20" t="s">
        <v>273</v>
      </c>
      <c r="F141" s="18">
        <v>8725000</v>
      </c>
      <c r="G141" s="18"/>
      <c r="H141" s="31">
        <v>8725000</v>
      </c>
      <c r="I141" s="18">
        <f>F141+G141-H141</f>
        <v>0</v>
      </c>
      <c r="J141" s="18"/>
      <c r="K141" s="18">
        <v>1425000</v>
      </c>
      <c r="L141" s="18">
        <f>F141+G141-J141-K141</f>
        <v>7300000</v>
      </c>
      <c r="M141" s="30" t="str">
        <f>IF(I141&gt;0,"UNCLEARED",IF(I141=0,"CLEARED"))</f>
        <v>CLEARED</v>
      </c>
      <c r="N141" s="27"/>
    </row>
    <row r="142" spans="1:14" ht="14.4">
      <c r="A142" s="11">
        <v>170105</v>
      </c>
      <c r="B142" s="20" t="s">
        <v>271</v>
      </c>
      <c r="C142" s="26">
        <v>42861</v>
      </c>
      <c r="D142" s="27" t="s">
        <v>54</v>
      </c>
      <c r="E142" s="20" t="s">
        <v>272</v>
      </c>
      <c r="F142" s="18">
        <v>5500000</v>
      </c>
      <c r="G142" s="18"/>
      <c r="H142" s="31">
        <v>5500000</v>
      </c>
      <c r="I142" s="18">
        <f>F142+G142-H142</f>
        <v>0</v>
      </c>
      <c r="J142" s="18"/>
      <c r="K142" s="18">
        <v>1600000</v>
      </c>
      <c r="L142" s="18">
        <f>F142+G142-J142-K142</f>
        <v>3900000</v>
      </c>
      <c r="M142" s="30" t="str">
        <f>IF(I142&gt;0,"UNCLEARED",IF(I142=0,"CLEARED"))</f>
        <v>CLEARED</v>
      </c>
      <c r="N142" s="27"/>
    </row>
    <row r="143" spans="1:14" ht="14.4">
      <c r="A143" s="11">
        <v>170105</v>
      </c>
      <c r="B143" s="20" t="s">
        <v>271</v>
      </c>
      <c r="C143" s="26">
        <v>42941</v>
      </c>
      <c r="D143" s="27" t="s">
        <v>46</v>
      </c>
      <c r="E143" s="20" t="s">
        <v>274</v>
      </c>
      <c r="F143" s="18">
        <v>1900000</v>
      </c>
      <c r="G143" s="18"/>
      <c r="H143" s="44">
        <v>1900000</v>
      </c>
      <c r="I143" s="18">
        <f>F143+G143-H143</f>
        <v>0</v>
      </c>
      <c r="J143" s="18"/>
      <c r="K143" s="18">
        <v>1350000</v>
      </c>
      <c r="L143" s="18">
        <f>F143+G143-J143-K143</f>
        <v>550000</v>
      </c>
      <c r="M143" s="30" t="str">
        <f>IF(I143&gt;0,"UNCLEARED",IF(I143=0,"CLEARED"))</f>
        <v>CLEARED</v>
      </c>
      <c r="N143" s="27"/>
    </row>
    <row r="144" spans="1:14" ht="14.4">
      <c r="A144" s="11">
        <v>170105</v>
      </c>
      <c r="B144" s="20" t="s">
        <v>271</v>
      </c>
      <c r="C144" s="26">
        <v>42992</v>
      </c>
      <c r="D144" s="27" t="s">
        <v>54</v>
      </c>
      <c r="E144" s="20" t="s">
        <v>275</v>
      </c>
      <c r="F144" s="18">
        <v>50000</v>
      </c>
      <c r="G144" s="18"/>
      <c r="H144" s="44">
        <v>50000</v>
      </c>
      <c r="I144" s="18">
        <f>F144+G144-H144</f>
        <v>0</v>
      </c>
      <c r="J144" s="18"/>
      <c r="K144" s="18"/>
      <c r="L144" s="18">
        <f>H144-J144-K144</f>
        <v>50000</v>
      </c>
      <c r="M144" s="30" t="str">
        <f>IF(I144&gt;0,"UNCLEARED",IF(I144=0,"CLEARED"))</f>
        <v>CLEARED</v>
      </c>
      <c r="N144" s="27"/>
    </row>
    <row r="145" spans="1:14" ht="14.4">
      <c r="A145" s="11">
        <v>170107</v>
      </c>
      <c r="B145" s="20" t="s">
        <v>276</v>
      </c>
      <c r="C145" s="26">
        <v>42871</v>
      </c>
      <c r="D145" s="27" t="s">
        <v>46</v>
      </c>
      <c r="E145" s="20" t="s">
        <v>277</v>
      </c>
      <c r="F145" s="18">
        <v>500000</v>
      </c>
      <c r="G145" s="18"/>
      <c r="H145" s="31">
        <v>500000</v>
      </c>
      <c r="I145" s="18">
        <f>F145+G145-H145</f>
        <v>0</v>
      </c>
      <c r="J145" s="18"/>
      <c r="K145" s="18"/>
      <c r="L145" s="18">
        <f>F145+G145-J145-K145</f>
        <v>500000</v>
      </c>
      <c r="M145" s="30" t="str">
        <f>IF(I145&gt;0,"UNCLEARED",IF(I145=0,"CLEARED"))</f>
        <v>CLEARED</v>
      </c>
      <c r="N145" s="27"/>
    </row>
    <row r="146" spans="1:14" ht="14.4">
      <c r="A146" s="11">
        <v>170108</v>
      </c>
      <c r="B146" s="20" t="s">
        <v>278</v>
      </c>
      <c r="C146" s="26">
        <v>42873</v>
      </c>
      <c r="D146" s="27" t="s">
        <v>54</v>
      </c>
      <c r="E146" s="20" t="s">
        <v>279</v>
      </c>
      <c r="F146" s="18">
        <v>200000</v>
      </c>
      <c r="G146" s="18"/>
      <c r="H146" s="31">
        <v>200000</v>
      </c>
      <c r="I146" s="18">
        <f>F146+G146-H146</f>
        <v>0</v>
      </c>
      <c r="J146" s="18"/>
      <c r="K146" s="18"/>
      <c r="L146" s="18">
        <f>F146+G146-J146-K146</f>
        <v>200000</v>
      </c>
      <c r="M146" s="30" t="str">
        <f>IF(I146&gt;0,"UNCLEARED",IF(I146=0,"CLEARED"))</f>
        <v>CLEARED</v>
      </c>
      <c r="N146" s="27"/>
    </row>
    <row r="147" spans="1:14" ht="14.4">
      <c r="A147" s="11">
        <v>170111</v>
      </c>
      <c r="B147" s="20" t="s">
        <v>280</v>
      </c>
      <c r="C147" s="26">
        <v>42877</v>
      </c>
      <c r="D147" s="27" t="s">
        <v>51</v>
      </c>
      <c r="E147" s="20" t="s">
        <v>281</v>
      </c>
      <c r="F147" s="18">
        <v>35000000</v>
      </c>
      <c r="G147" s="18"/>
      <c r="H147" s="31">
        <v>35000000</v>
      </c>
      <c r="I147" s="18">
        <f>F147+G147-H147</f>
        <v>0</v>
      </c>
      <c r="J147" s="18"/>
      <c r="K147" s="18">
        <v>500000</v>
      </c>
      <c r="L147" s="18">
        <f>F147+G147-J147-K147</f>
        <v>34500000</v>
      </c>
      <c r="M147" s="30" t="str">
        <f>IF(I147&gt;0,"UNCLEARED",IF(I147=0,"CLEARED"))</f>
        <v>CLEARED</v>
      </c>
      <c r="N147" s="27"/>
    </row>
    <row r="148" spans="1:14" ht="14.4">
      <c r="A148" s="11">
        <v>170112</v>
      </c>
      <c r="B148" s="20" t="s">
        <v>282</v>
      </c>
      <c r="C148" s="26">
        <v>42886</v>
      </c>
      <c r="D148" s="27" t="s">
        <v>54</v>
      </c>
      <c r="E148" s="20" t="s">
        <v>283</v>
      </c>
      <c r="F148" s="18">
        <v>4000000</v>
      </c>
      <c r="G148" s="18"/>
      <c r="H148" s="31">
        <v>4000000</v>
      </c>
      <c r="I148" s="18">
        <f>F148+G148-H148</f>
        <v>0</v>
      </c>
      <c r="J148" s="18"/>
      <c r="K148" s="18"/>
      <c r="L148" s="18">
        <f>F148+G148-J148-K148</f>
        <v>4000000</v>
      </c>
      <c r="M148" s="30" t="str">
        <f>IF(I148&gt;0,"UNCLEARED",IF(I148=0,"CLEARED"))</f>
        <v>CLEARED</v>
      </c>
      <c r="N148" s="27"/>
    </row>
    <row r="149" spans="1:14" ht="14.4">
      <c r="A149" s="11">
        <v>170113</v>
      </c>
      <c r="B149" s="20" t="s">
        <v>282</v>
      </c>
      <c r="C149" s="26">
        <v>42887</v>
      </c>
      <c r="D149" s="27" t="s">
        <v>54</v>
      </c>
      <c r="E149" s="20" t="s">
        <v>284</v>
      </c>
      <c r="F149" s="18">
        <v>4000000</v>
      </c>
      <c r="G149" s="18"/>
      <c r="H149" s="31">
        <v>4000000</v>
      </c>
      <c r="I149" s="18">
        <f>F149+G149-H149</f>
        <v>0</v>
      </c>
      <c r="J149" s="18"/>
      <c r="K149" s="18"/>
      <c r="L149" s="18">
        <f>F149+G149-J149-K149</f>
        <v>4000000</v>
      </c>
      <c r="M149" s="30" t="str">
        <f>IF(I149&gt;0,"UNCLEARED",IF(I149=0,"CLEARED"))</f>
        <v>CLEARED</v>
      </c>
      <c r="N149" s="27"/>
    </row>
    <row r="150" spans="1:14" ht="14.4">
      <c r="A150" s="11">
        <v>170114</v>
      </c>
      <c r="B150" s="20" t="s">
        <v>285</v>
      </c>
      <c r="C150" s="26">
        <v>42891</v>
      </c>
      <c r="D150" s="27" t="s">
        <v>51</v>
      </c>
      <c r="E150" s="20" t="s">
        <v>286</v>
      </c>
      <c r="F150" s="18">
        <v>2600000</v>
      </c>
      <c r="G150" s="18"/>
      <c r="H150" s="31">
        <v>2600000</v>
      </c>
      <c r="I150" s="18">
        <f>F150+G150-H150</f>
        <v>0</v>
      </c>
      <c r="J150" s="18"/>
      <c r="K150" s="18">
        <v>200000</v>
      </c>
      <c r="L150" s="18">
        <f>F150+G150-J150-K150</f>
        <v>2400000</v>
      </c>
      <c r="M150" s="30" t="str">
        <f>IF(I150&gt;0,"UNCLEARED",IF(I150=0,"CLEARED"))</f>
        <v>CLEARED</v>
      </c>
      <c r="N150" s="27"/>
    </row>
    <row r="151" spans="1:14" ht="14.4">
      <c r="A151" s="11">
        <v>170115</v>
      </c>
      <c r="B151" s="20" t="s">
        <v>287</v>
      </c>
      <c r="C151" s="26">
        <v>42891</v>
      </c>
      <c r="D151" s="27" t="s">
        <v>54</v>
      </c>
      <c r="E151" s="20" t="s">
        <v>288</v>
      </c>
      <c r="F151" s="18">
        <v>200000</v>
      </c>
      <c r="G151" s="18"/>
      <c r="H151" s="31">
        <v>200000</v>
      </c>
      <c r="I151" s="18">
        <f>F151+G151-H151</f>
        <v>0</v>
      </c>
      <c r="J151" s="18"/>
      <c r="K151" s="18"/>
      <c r="L151" s="18">
        <f>F151+G151-J151-K151</f>
        <v>200000</v>
      </c>
      <c r="M151" s="30" t="str">
        <f>IF(I151&gt;0,"UNCLEARED",IF(I151=0,"CLEARED"))</f>
        <v>CLEARED</v>
      </c>
      <c r="N151" s="27"/>
    </row>
    <row r="152" spans="1:14" ht="14.4">
      <c r="A152" s="11">
        <v>170116</v>
      </c>
      <c r="B152" s="20" t="s">
        <v>292</v>
      </c>
      <c r="C152" s="26">
        <v>42964</v>
      </c>
      <c r="D152" s="27" t="s">
        <v>54</v>
      </c>
      <c r="E152" s="20" t="s">
        <v>293</v>
      </c>
      <c r="F152" s="18">
        <v>5400000</v>
      </c>
      <c r="G152" s="18"/>
      <c r="H152" s="31">
        <v>5400000</v>
      </c>
      <c r="I152" s="18">
        <f>F152+G152-H152</f>
        <v>0</v>
      </c>
      <c r="J152" s="18"/>
      <c r="K152" s="18">
        <v>100000</v>
      </c>
      <c r="L152" s="18">
        <f>F152+G152-J152-K152</f>
        <v>5300000</v>
      </c>
      <c r="M152" s="30" t="str">
        <f>IF(I152&gt;0,"UNCLEARED",IF(I152=0,"CLEARED"))</f>
        <v>CLEARED</v>
      </c>
      <c r="N152" s="27"/>
    </row>
    <row r="153" spans="1:14" ht="14.4">
      <c r="A153" s="11">
        <v>170116</v>
      </c>
      <c r="B153" s="20" t="s">
        <v>289</v>
      </c>
      <c r="C153" s="26">
        <v>42892</v>
      </c>
      <c r="D153" s="27" t="s">
        <v>54</v>
      </c>
      <c r="E153" s="20" t="s">
        <v>290</v>
      </c>
      <c r="F153" s="18">
        <v>4000000</v>
      </c>
      <c r="G153" s="18"/>
      <c r="H153" s="31">
        <v>4000000</v>
      </c>
      <c r="I153" s="18">
        <f>F153+G153-H153</f>
        <v>0</v>
      </c>
      <c r="J153" s="18"/>
      <c r="K153" s="18"/>
      <c r="L153" s="18">
        <f>F153+G153-J153-K153</f>
        <v>4000000</v>
      </c>
      <c r="M153" s="30" t="str">
        <f>IF(I153&gt;0,"UNCLEARED",IF(I153=0,"CLEARED"))</f>
        <v>CLEARED</v>
      </c>
      <c r="N153" s="27"/>
    </row>
    <row r="154" spans="1:14" ht="14.4">
      <c r="A154" s="11">
        <v>170116</v>
      </c>
      <c r="B154" s="20" t="s">
        <v>289</v>
      </c>
      <c r="C154" s="26">
        <v>42922</v>
      </c>
      <c r="D154" s="27" t="s">
        <v>54</v>
      </c>
      <c r="E154" s="20" t="s">
        <v>291</v>
      </c>
      <c r="F154" s="18">
        <v>4000000</v>
      </c>
      <c r="G154" s="18"/>
      <c r="H154" s="31">
        <v>4000000</v>
      </c>
      <c r="I154" s="18">
        <f>F154+G154-H154</f>
        <v>0</v>
      </c>
      <c r="J154" s="18"/>
      <c r="K154" s="18"/>
      <c r="L154" s="18">
        <f>F154+G154-J154-K154</f>
        <v>4000000</v>
      </c>
      <c r="M154" s="30" t="str">
        <f>IF(I154&gt;0,"UNCLEARED",IF(I154=0,"CLEARED"))</f>
        <v>CLEARED</v>
      </c>
      <c r="N154" s="27"/>
    </row>
    <row r="155" spans="1:14" ht="14.4">
      <c r="A155" s="11">
        <v>170116</v>
      </c>
      <c r="B155" s="20" t="s">
        <v>294</v>
      </c>
      <c r="C155" s="26">
        <v>42896</v>
      </c>
      <c r="D155" s="27" t="s">
        <v>54</v>
      </c>
      <c r="E155" s="20" t="s">
        <v>295</v>
      </c>
      <c r="F155" s="18">
        <v>4000000</v>
      </c>
      <c r="G155" s="18"/>
      <c r="H155" s="31">
        <v>4000000</v>
      </c>
      <c r="I155" s="18">
        <f>F155+G155-H155</f>
        <v>0</v>
      </c>
      <c r="J155" s="18"/>
      <c r="K155" s="18"/>
      <c r="L155" s="18">
        <f>F155+G155-J155-K155</f>
        <v>4000000</v>
      </c>
      <c r="M155" s="30" t="str">
        <f>IF(I155&gt;0,"UNCLEARED",IF(I155=0,"CLEARED"))</f>
        <v>CLEARED</v>
      </c>
      <c r="N155" s="27"/>
    </row>
    <row r="156" spans="1:14" ht="14.4">
      <c r="A156" s="11">
        <v>170116</v>
      </c>
      <c r="B156" s="20" t="s">
        <v>294</v>
      </c>
      <c r="C156" s="26">
        <v>42926</v>
      </c>
      <c r="D156" s="27" t="s">
        <v>54</v>
      </c>
      <c r="E156" s="20" t="s">
        <v>295</v>
      </c>
      <c r="F156" s="18">
        <v>4000000</v>
      </c>
      <c r="G156" s="18"/>
      <c r="H156" s="31">
        <v>4000000</v>
      </c>
      <c r="I156" s="18">
        <f>F156+G156-H156</f>
        <v>0</v>
      </c>
      <c r="J156" s="18"/>
      <c r="K156" s="18"/>
      <c r="L156" s="18">
        <f>F156+G156-J156-K156</f>
        <v>4000000</v>
      </c>
      <c r="M156" s="30" t="str">
        <f>IF(I156&gt;0,"UNCLEARED",IF(I156=0,"CLEARED"))</f>
        <v>CLEARED</v>
      </c>
      <c r="N156" s="27"/>
    </row>
    <row r="157" spans="1:14" ht="14.4">
      <c r="A157" s="11">
        <v>170120</v>
      </c>
      <c r="B157" s="20" t="s">
        <v>296</v>
      </c>
      <c r="C157" s="26">
        <v>42894</v>
      </c>
      <c r="D157" s="27" t="s">
        <v>51</v>
      </c>
      <c r="E157" s="20" t="s">
        <v>297</v>
      </c>
      <c r="F157" s="18">
        <v>8950000</v>
      </c>
      <c r="G157" s="18">
        <f>F157*10%</f>
        <v>895000</v>
      </c>
      <c r="H157" s="31">
        <v>9845000</v>
      </c>
      <c r="I157" s="18">
        <f>F157+G157-H157</f>
        <v>0</v>
      </c>
      <c r="J157" s="18"/>
      <c r="K157" s="18">
        <v>36000</v>
      </c>
      <c r="L157" s="18">
        <f>H157-J157-K157</f>
        <v>9809000</v>
      </c>
      <c r="M157" s="30" t="str">
        <f>IF(I157&gt;0,"UNCLEARED",IF(I157=0,"CLEARED"))</f>
        <v>CLEARED</v>
      </c>
      <c r="N157" s="27"/>
    </row>
    <row r="158" spans="1:14" ht="14.4">
      <c r="A158" s="11">
        <v>170120</v>
      </c>
      <c r="B158" s="20" t="s">
        <v>298</v>
      </c>
      <c r="C158" s="26">
        <v>42895</v>
      </c>
      <c r="D158" s="27" t="s">
        <v>51</v>
      </c>
      <c r="E158" s="20" t="s">
        <v>299</v>
      </c>
      <c r="F158" s="18">
        <v>13000000</v>
      </c>
      <c r="G158" s="18">
        <f>F158*10%</f>
        <v>1300000</v>
      </c>
      <c r="H158" s="31">
        <v>14300000</v>
      </c>
      <c r="I158" s="18">
        <f>F158+G158-H158</f>
        <v>0</v>
      </c>
      <c r="J158" s="18"/>
      <c r="K158" s="18">
        <v>508000</v>
      </c>
      <c r="L158" s="18">
        <f>F158+G158-J158-K158</f>
        <v>13792000</v>
      </c>
      <c r="M158" s="30" t="str">
        <f>IF(I158&gt;0,"UNCLEARED",IF(I158=0,"CLEARED"))</f>
        <v>CLEARED</v>
      </c>
      <c r="N158" s="27"/>
    </row>
    <row r="159" spans="1:14" ht="14.4">
      <c r="A159" s="11">
        <v>170123</v>
      </c>
      <c r="B159" s="20" t="s">
        <v>300</v>
      </c>
      <c r="C159" s="26">
        <v>42902</v>
      </c>
      <c r="D159" s="27" t="s">
        <v>46</v>
      </c>
      <c r="E159" s="20" t="s">
        <v>301</v>
      </c>
      <c r="F159" s="47">
        <v>1000000</v>
      </c>
      <c r="G159" s="18"/>
      <c r="H159" s="44">
        <v>1000000</v>
      </c>
      <c r="I159" s="18">
        <f>F159+G159-H159</f>
        <v>0</v>
      </c>
      <c r="J159" s="18"/>
      <c r="K159" s="18"/>
      <c r="L159" s="18">
        <f>F159+G159-J159-K159</f>
        <v>1000000</v>
      </c>
      <c r="M159" s="30" t="str">
        <f>IF(I159&gt;0,"UNCLEARED",IF(I159=0,"CLEARED"))</f>
        <v>CLEARED</v>
      </c>
      <c r="N159" s="27"/>
    </row>
    <row r="160" spans="1:14" ht="14.4">
      <c r="A160" s="11">
        <v>170125</v>
      </c>
      <c r="B160" s="20" t="s">
        <v>302</v>
      </c>
      <c r="C160" s="26">
        <v>42905</v>
      </c>
      <c r="D160" s="27" t="s">
        <v>51</v>
      </c>
      <c r="E160" s="20" t="s">
        <v>303</v>
      </c>
      <c r="F160" s="18">
        <v>2450000</v>
      </c>
      <c r="G160" s="18"/>
      <c r="H160" s="31">
        <v>2450000</v>
      </c>
      <c r="I160" s="18">
        <f>F160+G160-H160</f>
        <v>0</v>
      </c>
      <c r="J160" s="18">
        <f>H157-K157</f>
        <v>9809000</v>
      </c>
      <c r="K160" s="18"/>
      <c r="L160" s="18">
        <f>F160+G160-J160-K160</f>
        <v>-7359000</v>
      </c>
      <c r="M160" s="30" t="str">
        <f>IF(I160&gt;0,"UNCLEARED",IF(I160=0,"CLEARED"))</f>
        <v>CLEARED</v>
      </c>
      <c r="N160" s="27"/>
    </row>
    <row r="161" spans="1:14" ht="14.4">
      <c r="A161" s="11">
        <v>170127</v>
      </c>
      <c r="B161" s="20" t="s">
        <v>282</v>
      </c>
      <c r="C161" s="26">
        <v>42916</v>
      </c>
      <c r="D161" s="27" t="s">
        <v>54</v>
      </c>
      <c r="E161" s="20" t="s">
        <v>283</v>
      </c>
      <c r="F161" s="18">
        <v>4000000</v>
      </c>
      <c r="G161" s="18"/>
      <c r="H161" s="31">
        <v>4000000</v>
      </c>
      <c r="I161" s="18">
        <f>F161+G161-H161</f>
        <v>0</v>
      </c>
      <c r="J161" s="18"/>
      <c r="K161" s="18"/>
      <c r="L161" s="18">
        <f>F161+G161-J161-K161</f>
        <v>4000000</v>
      </c>
      <c r="M161" s="30" t="str">
        <f>IF(I161&gt;0,"UNCLEARED",IF(I161=0,"CLEARED"))</f>
        <v>CLEARED</v>
      </c>
      <c r="N161" s="27"/>
    </row>
    <row r="162" spans="1:14" ht="14.4">
      <c r="A162" s="11">
        <v>170128</v>
      </c>
      <c r="B162" s="20" t="s">
        <v>282</v>
      </c>
      <c r="C162" s="26">
        <v>42917</v>
      </c>
      <c r="D162" s="27" t="s">
        <v>54</v>
      </c>
      <c r="E162" s="20" t="s">
        <v>284</v>
      </c>
      <c r="F162" s="18">
        <v>4000000</v>
      </c>
      <c r="G162" s="18"/>
      <c r="H162" s="31">
        <v>4000000</v>
      </c>
      <c r="I162" s="18">
        <f>F162+G162-H162</f>
        <v>0</v>
      </c>
      <c r="J162" s="18"/>
      <c r="K162" s="18"/>
      <c r="L162" s="18">
        <f>F162+G162-J162-K162</f>
        <v>4000000</v>
      </c>
      <c r="M162" s="30" t="str">
        <f>IF(I162&gt;0,"UNCLEARED",IF(I162=0,"CLEARED"))</f>
        <v>CLEARED</v>
      </c>
      <c r="N162" s="27"/>
    </row>
    <row r="163" spans="1:14" ht="14.4">
      <c r="A163" s="11">
        <v>170130</v>
      </c>
      <c r="B163" s="20" t="s">
        <v>304</v>
      </c>
      <c r="C163" s="26">
        <v>42920</v>
      </c>
      <c r="D163" s="27" t="s">
        <v>54</v>
      </c>
      <c r="E163" s="20" t="s">
        <v>81</v>
      </c>
      <c r="F163" s="18">
        <v>250000</v>
      </c>
      <c r="G163" s="18"/>
      <c r="H163" s="31">
        <v>250000</v>
      </c>
      <c r="I163" s="18">
        <f>F163+G163-H163</f>
        <v>0</v>
      </c>
      <c r="J163" s="18"/>
      <c r="K163" s="18"/>
      <c r="L163" s="18">
        <f>F163+G163-J163-K163</f>
        <v>250000</v>
      </c>
      <c r="M163" s="30" t="str">
        <f>IF(I163&gt;0,"UNCLEARED",IF(I163=0,"CLEARED"))</f>
        <v>CLEARED</v>
      </c>
      <c r="N163" s="27"/>
    </row>
    <row r="164" spans="1:14" ht="14.4">
      <c r="A164" s="11">
        <v>170130</v>
      </c>
      <c r="B164" s="20" t="s">
        <v>304</v>
      </c>
      <c r="C164" s="26">
        <v>42932</v>
      </c>
      <c r="D164" s="27" t="s">
        <v>54</v>
      </c>
      <c r="E164" s="20" t="s">
        <v>81</v>
      </c>
      <c r="F164" s="18">
        <v>250000</v>
      </c>
      <c r="G164" s="18"/>
      <c r="H164" s="31">
        <v>250000</v>
      </c>
      <c r="I164" s="18">
        <f>F164+G164-H164</f>
        <v>0</v>
      </c>
      <c r="J164" s="18"/>
      <c r="K164" s="18"/>
      <c r="L164" s="18">
        <f>F164+G164-J164-K164</f>
        <v>250000</v>
      </c>
      <c r="M164" s="30" t="str">
        <f>IF(I164&gt;0,"UNCLEARED",IF(I164=0,"CLEARED"))</f>
        <v>CLEARED</v>
      </c>
      <c r="N164" s="27"/>
    </row>
    <row r="165" spans="1:14" ht="14.4">
      <c r="A165" s="11">
        <v>170130</v>
      </c>
      <c r="B165" s="20" t="s">
        <v>304</v>
      </c>
      <c r="C165" s="26">
        <v>42939</v>
      </c>
      <c r="D165" s="27" t="s">
        <v>54</v>
      </c>
      <c r="E165" s="20" t="s">
        <v>81</v>
      </c>
      <c r="F165" s="18">
        <v>250000</v>
      </c>
      <c r="G165" s="18"/>
      <c r="H165" s="31">
        <v>250000</v>
      </c>
      <c r="I165" s="18">
        <f>F165+G165-H165</f>
        <v>0</v>
      </c>
      <c r="J165" s="18"/>
      <c r="K165" s="18"/>
      <c r="L165" s="18">
        <f>F165+G165-J165-K165</f>
        <v>250000</v>
      </c>
      <c r="M165" s="30" t="str">
        <f>IF(I165&gt;0,"UNCLEARED",IF(I165=0,"CLEARED"))</f>
        <v>CLEARED</v>
      </c>
      <c r="N165" s="27"/>
    </row>
    <row r="166" spans="1:14" ht="14.4">
      <c r="A166" s="11">
        <v>170131</v>
      </c>
      <c r="B166" s="20" t="s">
        <v>305</v>
      </c>
      <c r="C166" s="26">
        <v>42922</v>
      </c>
      <c r="D166" s="27" t="s">
        <v>51</v>
      </c>
      <c r="E166" s="20" t="s">
        <v>306</v>
      </c>
      <c r="F166" s="18">
        <v>5000000</v>
      </c>
      <c r="G166" s="18"/>
      <c r="H166" s="31">
        <v>5000000</v>
      </c>
      <c r="I166" s="18">
        <f>F166+G166-H166</f>
        <v>0</v>
      </c>
      <c r="J166" s="18"/>
      <c r="K166" s="18">
        <v>200000</v>
      </c>
      <c r="L166" s="18">
        <f>F166+G166-J166-K166</f>
        <v>4800000</v>
      </c>
      <c r="M166" s="30" t="str">
        <f>IF(I166&gt;0,"UNCLEARED",IF(I166=0,"CLEARED"))</f>
        <v>CLEARED</v>
      </c>
      <c r="N166" s="27"/>
    </row>
    <row r="167" spans="1:14" ht="14.4">
      <c r="A167" s="11">
        <v>170132</v>
      </c>
      <c r="B167" s="20" t="s">
        <v>307</v>
      </c>
      <c r="C167" s="26">
        <v>42922</v>
      </c>
      <c r="D167" s="27" t="s">
        <v>51</v>
      </c>
      <c r="E167" s="20" t="s">
        <v>308</v>
      </c>
      <c r="F167" s="18">
        <v>850000</v>
      </c>
      <c r="G167" s="18"/>
      <c r="H167" s="31">
        <v>850000</v>
      </c>
      <c r="I167" s="18">
        <f>F167+G167-H167</f>
        <v>0</v>
      </c>
      <c r="J167" s="18"/>
      <c r="K167" s="18">
        <v>200000</v>
      </c>
      <c r="L167" s="18">
        <f>F167+G167-J167-K167</f>
        <v>650000</v>
      </c>
      <c r="M167" s="30" t="str">
        <f>IF(I167&gt;0,"UNCLEARED",IF(I167=0,"CLEARED"))</f>
        <v>CLEARED</v>
      </c>
      <c r="N167" s="27"/>
    </row>
    <row r="168" spans="1:14" ht="14.4">
      <c r="A168" s="11">
        <v>170133</v>
      </c>
      <c r="B168" s="20" t="s">
        <v>309</v>
      </c>
      <c r="C168" s="26">
        <v>42922</v>
      </c>
      <c r="D168" s="27" t="s">
        <v>46</v>
      </c>
      <c r="E168" s="20" t="s">
        <v>310</v>
      </c>
      <c r="F168" s="18">
        <v>1000000</v>
      </c>
      <c r="G168" s="18"/>
      <c r="H168" s="44">
        <v>1000000</v>
      </c>
      <c r="I168" s="18">
        <f>F168+G168-H168</f>
        <v>0</v>
      </c>
      <c r="J168" s="18"/>
      <c r="K168" s="18">
        <v>206000</v>
      </c>
      <c r="L168" s="18">
        <f>F168+G168-J168-K168</f>
        <v>794000</v>
      </c>
      <c r="M168" s="30" t="str">
        <f>IF(I168&gt;0,"UNCLEARED",IF(I168=0,"CLEARED"))</f>
        <v>CLEARED</v>
      </c>
      <c r="N168" s="27"/>
    </row>
    <row r="169" spans="1:14" ht="14.4">
      <c r="A169" s="11">
        <v>170137</v>
      </c>
      <c r="B169" s="20" t="s">
        <v>311</v>
      </c>
      <c r="C169" s="26">
        <v>42927</v>
      </c>
      <c r="D169" s="27" t="s">
        <v>51</v>
      </c>
      <c r="E169" s="20" t="s">
        <v>312</v>
      </c>
      <c r="F169" s="18">
        <v>30000000</v>
      </c>
      <c r="G169" s="18"/>
      <c r="H169" s="31">
        <v>30000000</v>
      </c>
      <c r="I169" s="18">
        <f>F169+G169-H169</f>
        <v>0</v>
      </c>
      <c r="J169" s="18"/>
      <c r="K169" s="18">
        <v>3150000</v>
      </c>
      <c r="L169" s="18">
        <f>F169+G169-J169-K169</f>
        <v>26850000</v>
      </c>
      <c r="M169" s="30" t="str">
        <f>IF(I169&gt;0,"UNCLEARED",IF(I169=0,"CLEARED"))</f>
        <v>CLEARED</v>
      </c>
      <c r="N169" s="27"/>
    </row>
    <row r="170" spans="1:14" ht="14.4">
      <c r="A170" s="11">
        <v>170138</v>
      </c>
      <c r="B170" s="20" t="s">
        <v>313</v>
      </c>
      <c r="C170" s="26">
        <v>42929</v>
      </c>
      <c r="D170" s="27" t="s">
        <v>51</v>
      </c>
      <c r="E170" s="20" t="s">
        <v>314</v>
      </c>
      <c r="F170" s="18">
        <v>550000</v>
      </c>
      <c r="G170" s="18"/>
      <c r="H170" s="31">
        <v>550000</v>
      </c>
      <c r="I170" s="18">
        <f>F170+G170-H170</f>
        <v>0</v>
      </c>
      <c r="J170" s="18"/>
      <c r="K170" s="18">
        <v>50000</v>
      </c>
      <c r="L170" s="18">
        <f>F170+G170-J170-K170</f>
        <v>500000</v>
      </c>
      <c r="M170" s="30" t="str">
        <f>IF(I170&gt;0,"UNCLEARED",IF(I170=0,"CLEARED"))</f>
        <v>CLEARED</v>
      </c>
      <c r="N170" s="27"/>
    </row>
    <row r="171" spans="1:14" ht="14.4">
      <c r="A171" s="11">
        <v>170142</v>
      </c>
      <c r="B171" s="20" t="s">
        <v>315</v>
      </c>
      <c r="C171" s="26">
        <v>42949</v>
      </c>
      <c r="D171" s="27" t="s">
        <v>46</v>
      </c>
      <c r="E171" s="20" t="s">
        <v>317</v>
      </c>
      <c r="F171" s="18">
        <v>11080000</v>
      </c>
      <c r="G171" s="18">
        <f>F171*10%</f>
        <v>1108000</v>
      </c>
      <c r="H171" s="31">
        <v>12188000</v>
      </c>
      <c r="I171" s="18">
        <f>F171+G171-H171</f>
        <v>0</v>
      </c>
      <c r="J171" s="18"/>
      <c r="K171" s="18">
        <v>8906500</v>
      </c>
      <c r="L171" s="18">
        <f>F171+G171-J171-K171</f>
        <v>3281500</v>
      </c>
      <c r="M171" s="30" t="str">
        <f>IF(I171&gt;0,"UNCLEARED",IF(I171=0,"CLEARED"))</f>
        <v>CLEARED</v>
      </c>
      <c r="N171" s="27"/>
    </row>
    <row r="172" spans="1:14" ht="14.4">
      <c r="A172" s="11">
        <v>170142</v>
      </c>
      <c r="B172" s="20" t="s">
        <v>315</v>
      </c>
      <c r="C172" s="26">
        <v>42936</v>
      </c>
      <c r="D172" s="27" t="s">
        <v>46</v>
      </c>
      <c r="E172" s="20" t="s">
        <v>316</v>
      </c>
      <c r="F172" s="18">
        <v>1000000</v>
      </c>
      <c r="G172" s="18"/>
      <c r="H172" s="44">
        <v>1000000</v>
      </c>
      <c r="I172" s="18">
        <f>F172+G172-H172</f>
        <v>0</v>
      </c>
      <c r="J172" s="18"/>
      <c r="K172" s="18">
        <v>50000</v>
      </c>
      <c r="L172" s="18">
        <f>F172+G172-J172-K172</f>
        <v>950000</v>
      </c>
      <c r="M172" s="30" t="str">
        <f>IF(I172&gt;0,"UNCLEARED",IF(I172=0,"CLEARED"))</f>
        <v>CLEARED</v>
      </c>
      <c r="N172" s="27"/>
    </row>
    <row r="173" spans="1:14" ht="14.4">
      <c r="A173" s="11">
        <v>170143</v>
      </c>
      <c r="B173" s="20" t="s">
        <v>320</v>
      </c>
      <c r="C173" s="26">
        <v>43039</v>
      </c>
      <c r="D173" s="27" t="s">
        <v>323</v>
      </c>
      <c r="E173" s="20" t="s">
        <v>324</v>
      </c>
      <c r="F173" s="28">
        <v>3600000</v>
      </c>
      <c r="G173" s="28"/>
      <c r="H173" s="29">
        <v>3600000</v>
      </c>
      <c r="I173" s="18">
        <f>F173+G173-H173</f>
        <v>0</v>
      </c>
      <c r="J173" s="18"/>
      <c r="K173" s="18"/>
      <c r="L173" s="18">
        <f>H173-J173-K173</f>
        <v>3600000</v>
      </c>
      <c r="M173" s="30" t="str">
        <f>IF(I173&gt;0,"UNCLEARED",IF(I173=0,"CLEARED"))</f>
        <v>CLEARED</v>
      </c>
      <c r="N173" s="27"/>
    </row>
    <row r="174" spans="1:14" ht="14.4">
      <c r="A174" s="11">
        <v>170143</v>
      </c>
      <c r="B174" s="20" t="s">
        <v>318</v>
      </c>
      <c r="C174" s="26">
        <v>42939</v>
      </c>
      <c r="D174" s="27" t="s">
        <v>46</v>
      </c>
      <c r="E174" s="20" t="s">
        <v>319</v>
      </c>
      <c r="F174" s="18">
        <v>1400000</v>
      </c>
      <c r="G174" s="18">
        <f>F174*10%</f>
        <v>140000</v>
      </c>
      <c r="H174" s="44">
        <v>1540000</v>
      </c>
      <c r="I174" s="18">
        <f>F174+G174-H174</f>
        <v>0</v>
      </c>
      <c r="J174" s="18"/>
      <c r="K174" s="18">
        <v>200000</v>
      </c>
      <c r="L174" s="18">
        <f>F174+G174-J174-K174</f>
        <v>1340000</v>
      </c>
      <c r="M174" s="30" t="str">
        <f>IF(I174&gt;0,"UNCLEARED",IF(I174=0,"CLEARED"))</f>
        <v>CLEARED</v>
      </c>
      <c r="N174" s="27"/>
    </row>
    <row r="175" spans="1:14" ht="14.4">
      <c r="A175" s="11">
        <v>170143</v>
      </c>
      <c r="B175" s="20" t="s">
        <v>320</v>
      </c>
      <c r="C175" s="26">
        <v>43033</v>
      </c>
      <c r="D175" s="27" t="s">
        <v>321</v>
      </c>
      <c r="E175" s="20" t="s">
        <v>322</v>
      </c>
      <c r="F175" s="28">
        <v>1000000</v>
      </c>
      <c r="G175" s="28"/>
      <c r="H175" s="43">
        <v>1000000</v>
      </c>
      <c r="I175" s="18">
        <f>F175+G175-H175</f>
        <v>0</v>
      </c>
      <c r="J175" s="18"/>
      <c r="K175" s="18">
        <v>100000</v>
      </c>
      <c r="L175" s="18">
        <f>H175-J175-K175</f>
        <v>900000</v>
      </c>
      <c r="M175" s="30" t="str">
        <f>IF(I175&gt;0,"UNCLEARED",IF(I175=0,"CLEARED"))</f>
        <v>CLEARED</v>
      </c>
      <c r="N175" s="27"/>
    </row>
    <row r="176" spans="1:14" ht="14.4">
      <c r="A176" s="11">
        <v>170145</v>
      </c>
      <c r="B176" s="20" t="s">
        <v>325</v>
      </c>
      <c r="C176" s="26">
        <v>42940</v>
      </c>
      <c r="D176" s="27" t="s">
        <v>51</v>
      </c>
      <c r="E176" s="20" t="s">
        <v>326</v>
      </c>
      <c r="F176" s="18">
        <v>1500000</v>
      </c>
      <c r="G176" s="18"/>
      <c r="H176" s="31">
        <v>1500000</v>
      </c>
      <c r="I176" s="18">
        <f>F176+G176-H176</f>
        <v>0</v>
      </c>
      <c r="J176" s="18"/>
      <c r="K176" s="18">
        <v>100000</v>
      </c>
      <c r="L176" s="18">
        <f>F176+G176-J176-K176</f>
        <v>1400000</v>
      </c>
      <c r="M176" s="30" t="str">
        <f>IF(I176&gt;0,"UNCLEARED",IF(I176=0,"CLEARED"))</f>
        <v>CLEARED</v>
      </c>
      <c r="N176" s="27"/>
    </row>
    <row r="177" spans="1:14" ht="14.4">
      <c r="A177" s="11">
        <v>170146</v>
      </c>
      <c r="B177" s="20" t="s">
        <v>327</v>
      </c>
      <c r="C177" s="26">
        <v>42940</v>
      </c>
      <c r="D177" s="27" t="s">
        <v>54</v>
      </c>
      <c r="E177" s="20" t="s">
        <v>328</v>
      </c>
      <c r="F177" s="18">
        <v>50000</v>
      </c>
      <c r="G177" s="18"/>
      <c r="H177" s="31">
        <v>50000</v>
      </c>
      <c r="I177" s="18">
        <f>F177+G177-H177</f>
        <v>0</v>
      </c>
      <c r="J177" s="18"/>
      <c r="K177" s="18"/>
      <c r="L177" s="18">
        <f>F177+G177-J177-K177</f>
        <v>50000</v>
      </c>
      <c r="M177" s="30" t="str">
        <f>IF(I177&gt;0,"UNCLEARED",IF(I177=0,"CLEARED"))</f>
        <v>CLEARED</v>
      </c>
      <c r="N177" s="27"/>
    </row>
    <row r="178" spans="1:14" ht="14.4">
      <c r="A178" s="11">
        <v>170148</v>
      </c>
      <c r="B178" s="20" t="s">
        <v>329</v>
      </c>
      <c r="C178" s="26">
        <v>42973</v>
      </c>
      <c r="D178" s="27" t="s">
        <v>54</v>
      </c>
      <c r="E178" s="20" t="s">
        <v>331</v>
      </c>
      <c r="F178" s="18">
        <v>5000000</v>
      </c>
      <c r="G178" s="18">
        <f>F178*10%</f>
        <v>500000</v>
      </c>
      <c r="H178" s="31">
        <v>5500000</v>
      </c>
      <c r="I178" s="18">
        <f>F178+G178-H178</f>
        <v>0</v>
      </c>
      <c r="J178" s="18">
        <v>100000</v>
      </c>
      <c r="K178" s="18">
        <v>1000000</v>
      </c>
      <c r="L178" s="18">
        <f>F178+G178-J178-K178</f>
        <v>4400000</v>
      </c>
      <c r="M178" s="30" t="str">
        <f>IF(I178&gt;0,"UNCLEARED",IF(I178=0,"CLEARED"))</f>
        <v>CLEARED</v>
      </c>
      <c r="N178" s="27"/>
    </row>
    <row r="179" spans="1:14" ht="14.4">
      <c r="A179" s="11">
        <v>170148</v>
      </c>
      <c r="B179" s="20" t="s">
        <v>329</v>
      </c>
      <c r="C179" s="26">
        <v>43004</v>
      </c>
      <c r="D179" s="27" t="s">
        <v>54</v>
      </c>
      <c r="E179" s="20" t="s">
        <v>331</v>
      </c>
      <c r="F179" s="18">
        <v>5000000</v>
      </c>
      <c r="G179" s="18">
        <f>F179*10%</f>
        <v>500000</v>
      </c>
      <c r="H179" s="44">
        <v>5500000</v>
      </c>
      <c r="I179" s="18">
        <f>F179+G179-H179</f>
        <v>0</v>
      </c>
      <c r="J179" s="18">
        <f>F179*2%</f>
        <v>100000</v>
      </c>
      <c r="K179" s="18">
        <v>1300000</v>
      </c>
      <c r="L179" s="18">
        <f>H179-J179-K179</f>
        <v>4100000</v>
      </c>
      <c r="M179" s="30" t="str">
        <f>IF(I179&gt;0,"UNCLEARED",IF(I179=0,"CLEARED"))</f>
        <v>CLEARED</v>
      </c>
      <c r="N179" s="27"/>
    </row>
    <row r="180" spans="1:14" ht="14.4">
      <c r="A180" s="11">
        <v>170149</v>
      </c>
      <c r="B180" s="20" t="s">
        <v>332</v>
      </c>
      <c r="C180" s="26">
        <v>42946</v>
      </c>
      <c r="D180" s="27" t="s">
        <v>51</v>
      </c>
      <c r="E180" s="20" t="s">
        <v>333</v>
      </c>
      <c r="F180" s="18">
        <v>7600000</v>
      </c>
      <c r="G180" s="18"/>
      <c r="H180" s="31">
        <v>7600000</v>
      </c>
      <c r="I180" s="18">
        <f>F180+G180-H180</f>
        <v>0</v>
      </c>
      <c r="J180" s="18"/>
      <c r="K180" s="18">
        <v>7400000</v>
      </c>
      <c r="L180" s="18">
        <f>F180+G180-J180-K180</f>
        <v>200000</v>
      </c>
      <c r="M180" s="30" t="str">
        <f>IF(I180&gt;0,"UNCLEARED",IF(I180=0,"CLEARED"))</f>
        <v>CLEARED</v>
      </c>
      <c r="N180" s="27"/>
    </row>
    <row r="181" spans="1:14" ht="14.4">
      <c r="A181" s="11">
        <v>170151</v>
      </c>
      <c r="B181" s="20" t="s">
        <v>334</v>
      </c>
      <c r="C181" s="26">
        <v>42947</v>
      </c>
      <c r="D181" s="27" t="s">
        <v>54</v>
      </c>
      <c r="E181" s="20" t="s">
        <v>335</v>
      </c>
      <c r="F181" s="18">
        <v>500000</v>
      </c>
      <c r="G181" s="18"/>
      <c r="H181" s="31">
        <v>500000</v>
      </c>
      <c r="I181" s="18">
        <f>F181+G181-H181</f>
        <v>0</v>
      </c>
      <c r="J181" s="18"/>
      <c r="K181" s="18">
        <v>50000</v>
      </c>
      <c r="L181" s="18">
        <f>F181+G181-J181-K181</f>
        <v>450000</v>
      </c>
      <c r="M181" s="30" t="str">
        <f>IF(I181&gt;0,"UNCLEARED",IF(I181=0,"CLEARED"))</f>
        <v>CLEARED</v>
      </c>
      <c r="N181" s="27"/>
    </row>
    <row r="182" spans="1:14" ht="14.4">
      <c r="A182" s="11">
        <v>170151</v>
      </c>
      <c r="B182" s="20" t="s">
        <v>334</v>
      </c>
      <c r="C182" s="26">
        <v>42961</v>
      </c>
      <c r="D182" s="27" t="s">
        <v>54</v>
      </c>
      <c r="E182" s="20" t="s">
        <v>336</v>
      </c>
      <c r="F182" s="18">
        <v>100000</v>
      </c>
      <c r="G182" s="18"/>
      <c r="H182" s="31">
        <v>100000</v>
      </c>
      <c r="I182" s="18">
        <f>F182+G182-H182</f>
        <v>0</v>
      </c>
      <c r="J182" s="18"/>
      <c r="K182" s="18"/>
      <c r="L182" s="18">
        <f>F182+G182-J182-K182</f>
        <v>100000</v>
      </c>
      <c r="M182" s="30" t="str">
        <f>IF(I182&gt;0,"UNCLEARED",IF(I182=0,"CLEARED"))</f>
        <v>CLEARED</v>
      </c>
      <c r="N182" s="27"/>
    </row>
    <row r="183" spans="1:14" ht="14.4">
      <c r="A183" s="11">
        <v>170154</v>
      </c>
      <c r="B183" s="20" t="s">
        <v>337</v>
      </c>
      <c r="C183" s="26">
        <v>42950</v>
      </c>
      <c r="D183" s="27" t="s">
        <v>51</v>
      </c>
      <c r="E183" s="20" t="s">
        <v>338</v>
      </c>
      <c r="F183" s="18">
        <v>75000000</v>
      </c>
      <c r="G183" s="18">
        <f>F183*10%</f>
        <v>7500000</v>
      </c>
      <c r="H183" s="31">
        <v>82500000</v>
      </c>
      <c r="I183" s="18">
        <f>F183+G183-H183</f>
        <v>0</v>
      </c>
      <c r="J183" s="18"/>
      <c r="K183" s="18">
        <v>1050000</v>
      </c>
      <c r="L183" s="18">
        <f>F183+G183-J183-K183</f>
        <v>81450000</v>
      </c>
      <c r="M183" s="30" t="str">
        <f>IF(I183&gt;0,"UNCLEARED",IF(I183=0,"CLEARED"))</f>
        <v>CLEARED</v>
      </c>
      <c r="N183" s="27"/>
    </row>
    <row r="184" spans="1:14" ht="14.4">
      <c r="A184" s="11">
        <v>170156</v>
      </c>
      <c r="B184" s="20" t="s">
        <v>339</v>
      </c>
      <c r="C184" s="26">
        <v>42954</v>
      </c>
      <c r="D184" s="27" t="s">
        <v>51</v>
      </c>
      <c r="E184" s="20" t="s">
        <v>340</v>
      </c>
      <c r="F184" s="18">
        <v>10000000</v>
      </c>
      <c r="G184" s="18">
        <f>F184*10%</f>
        <v>1000000</v>
      </c>
      <c r="H184" s="31">
        <v>11000000</v>
      </c>
      <c r="I184" s="18">
        <f>F184+G184-H184</f>
        <v>0</v>
      </c>
      <c r="J184" s="18"/>
      <c r="K184" s="18">
        <v>50000</v>
      </c>
      <c r="L184" s="18">
        <f>F184+G184-J184-K184</f>
        <v>10950000</v>
      </c>
      <c r="M184" s="30" t="str">
        <f>IF(I184&gt;0,"UNCLEARED",IF(I184=0,"CLEARED"))</f>
        <v>CLEARED</v>
      </c>
      <c r="N184" s="27"/>
    </row>
    <row r="185" spans="1:14" ht="14.4">
      <c r="A185" s="11">
        <v>170157</v>
      </c>
      <c r="B185" s="20" t="s">
        <v>341</v>
      </c>
      <c r="C185" s="26">
        <v>42956</v>
      </c>
      <c r="D185" s="27" t="s">
        <v>51</v>
      </c>
      <c r="E185" s="20" t="s">
        <v>342</v>
      </c>
      <c r="F185" s="18">
        <v>80000000</v>
      </c>
      <c r="G185" s="18">
        <f>F185*10%</f>
        <v>8000000</v>
      </c>
      <c r="H185" s="31">
        <v>88000000</v>
      </c>
      <c r="I185" s="18">
        <f>F185+G185-H185</f>
        <v>0</v>
      </c>
      <c r="J185" s="18"/>
      <c r="K185" s="18">
        <v>150000</v>
      </c>
      <c r="L185" s="18">
        <f>H185-J185-K185</f>
        <v>87850000</v>
      </c>
      <c r="M185" s="30" t="str">
        <f>IF(I185&gt;0,"UNCLEARED",IF(I185=0,"CLEARED"))</f>
        <v>CLEARED</v>
      </c>
      <c r="N185" s="27"/>
    </row>
    <row r="186" spans="1:14" ht="14.4">
      <c r="A186" s="11">
        <v>170159</v>
      </c>
      <c r="B186" s="20" t="s">
        <v>343</v>
      </c>
      <c r="C186" s="26">
        <v>42959</v>
      </c>
      <c r="D186" s="27" t="s">
        <v>54</v>
      </c>
      <c r="E186" s="20" t="s">
        <v>344</v>
      </c>
      <c r="F186" s="18">
        <v>4000000</v>
      </c>
      <c r="G186" s="18"/>
      <c r="H186" s="31">
        <v>4000000</v>
      </c>
      <c r="I186" s="18">
        <f>F186+G186-H186</f>
        <v>0</v>
      </c>
      <c r="J186" s="18"/>
      <c r="K186" s="18">
        <v>300000</v>
      </c>
      <c r="L186" s="18">
        <f>F186+G186-J186-K186</f>
        <v>3700000</v>
      </c>
      <c r="M186" s="30" t="str">
        <f>IF(I186&gt;0,"UNCLEARED",IF(I186=0,"CLEARED"))</f>
        <v>CLEARED</v>
      </c>
      <c r="N186" s="27"/>
    </row>
    <row r="187" spans="1:14" ht="14.4">
      <c r="A187" s="11">
        <v>170160</v>
      </c>
      <c r="B187" s="20" t="s">
        <v>345</v>
      </c>
      <c r="C187" s="26">
        <v>42961</v>
      </c>
      <c r="D187" s="27" t="s">
        <v>51</v>
      </c>
      <c r="E187" s="20" t="s">
        <v>346</v>
      </c>
      <c r="F187" s="18">
        <v>1500000</v>
      </c>
      <c r="G187" s="18"/>
      <c r="H187" s="31">
        <v>1500000</v>
      </c>
      <c r="I187" s="18">
        <f>F187+G187-H187</f>
        <v>0</v>
      </c>
      <c r="J187" s="18"/>
      <c r="K187" s="18">
        <v>100000</v>
      </c>
      <c r="L187" s="18">
        <f>F187+G187-J187-K187</f>
        <v>1400000</v>
      </c>
      <c r="M187" s="30" t="str">
        <f>IF(I187&gt;0,"UNCLEARED",IF(I187=0,"CLEARED"))</f>
        <v>CLEARED</v>
      </c>
      <c r="N187" s="27"/>
    </row>
    <row r="188" spans="1:14" ht="14.4">
      <c r="A188" s="11">
        <v>170160</v>
      </c>
      <c r="B188" s="20" t="s">
        <v>347</v>
      </c>
      <c r="C188" s="26">
        <v>43048</v>
      </c>
      <c r="D188" s="27" t="s">
        <v>348</v>
      </c>
      <c r="E188" s="20" t="s">
        <v>173</v>
      </c>
      <c r="F188" s="18">
        <v>1000000</v>
      </c>
      <c r="G188" s="18">
        <v>0</v>
      </c>
      <c r="H188" s="31">
        <v>1000000</v>
      </c>
      <c r="I188" s="18">
        <f>F188+G188-H188</f>
        <v>0</v>
      </c>
      <c r="J188" s="18">
        <v>0</v>
      </c>
      <c r="K188" s="18">
        <v>100000</v>
      </c>
      <c r="L188" s="18">
        <f>F188+G188-J188-K188</f>
        <v>900000</v>
      </c>
      <c r="M188" s="30" t="str">
        <f>IF(I188&gt;0,"UNCLEARED",IF(I188=0,"CLEARED"))</f>
        <v>CLEARED</v>
      </c>
      <c r="N188" s="27"/>
    </row>
    <row r="189" spans="1:14" ht="14.4">
      <c r="A189" s="11">
        <v>170163</v>
      </c>
      <c r="B189" s="20" t="s">
        <v>349</v>
      </c>
      <c r="C189" s="26">
        <v>42962</v>
      </c>
      <c r="D189" s="27" t="s">
        <v>51</v>
      </c>
      <c r="E189" s="20" t="s">
        <v>350</v>
      </c>
      <c r="F189" s="18">
        <v>62750000</v>
      </c>
      <c r="G189" s="18">
        <f>F189*10%</f>
        <v>6275000</v>
      </c>
      <c r="H189" s="31">
        <v>69025000</v>
      </c>
      <c r="I189" s="18">
        <f>F189+G189-H189</f>
        <v>0</v>
      </c>
      <c r="J189" s="18"/>
      <c r="K189" s="18">
        <v>2837500</v>
      </c>
      <c r="L189" s="18">
        <f>F189+G189-J189-K189</f>
        <v>66187500</v>
      </c>
      <c r="M189" s="30" t="str">
        <f>IF(I189&gt;0,"UNCLEARED",IF(I189=0,"CLEARED"))</f>
        <v>CLEARED</v>
      </c>
      <c r="N189" s="27"/>
    </row>
    <row r="190" spans="1:14" ht="14.4">
      <c r="A190" s="11">
        <v>170164</v>
      </c>
      <c r="B190" s="20" t="s">
        <v>353</v>
      </c>
      <c r="C190" s="26">
        <v>42965</v>
      </c>
      <c r="D190" s="27" t="s">
        <v>51</v>
      </c>
      <c r="E190" s="20" t="s">
        <v>354</v>
      </c>
      <c r="F190" s="18">
        <v>6600000</v>
      </c>
      <c r="G190" s="18"/>
      <c r="H190" s="31">
        <v>6600000</v>
      </c>
      <c r="I190" s="18">
        <f>F190+G190-H190</f>
        <v>0</v>
      </c>
      <c r="J190" s="18"/>
      <c r="K190" s="18">
        <v>1700000</v>
      </c>
      <c r="L190" s="18">
        <f>H190-J190-K190</f>
        <v>4900000</v>
      </c>
      <c r="M190" s="30" t="str">
        <f>IF(I190&gt;0,"UNCLEARED",IF(I190=0,"CLEARED"))</f>
        <v>CLEARED</v>
      </c>
      <c r="N190" s="27"/>
    </row>
    <row r="191" spans="1:14" ht="14.4">
      <c r="A191" s="11">
        <v>170164</v>
      </c>
      <c r="B191" s="20" t="s">
        <v>351</v>
      </c>
      <c r="C191" s="26">
        <v>42983</v>
      </c>
      <c r="D191" s="27" t="s">
        <v>46</v>
      </c>
      <c r="E191" s="20" t="s">
        <v>355</v>
      </c>
      <c r="F191" s="18">
        <v>1500000</v>
      </c>
      <c r="G191" s="18"/>
      <c r="H191" s="31">
        <v>1500000</v>
      </c>
      <c r="I191" s="18">
        <f>F191+G191-H191</f>
        <v>0</v>
      </c>
      <c r="J191" s="18"/>
      <c r="K191" s="18">
        <v>500000</v>
      </c>
      <c r="L191" s="18">
        <f>H191-J191-K191</f>
        <v>1000000</v>
      </c>
      <c r="M191" s="30" t="str">
        <f>IF(I191&gt;0,"UNCLEARED",IF(I191=0,"CLEARED"))</f>
        <v>CLEARED</v>
      </c>
      <c r="N191" s="27"/>
    </row>
    <row r="192" spans="1:14" ht="14.4">
      <c r="A192" s="11">
        <v>170164</v>
      </c>
      <c r="B192" s="20" t="s">
        <v>351</v>
      </c>
      <c r="C192" s="26">
        <v>42962</v>
      </c>
      <c r="D192" s="27" t="s">
        <v>46</v>
      </c>
      <c r="E192" s="20" t="s">
        <v>352</v>
      </c>
      <c r="F192" s="18">
        <v>1000000</v>
      </c>
      <c r="G192" s="18"/>
      <c r="H192" s="31">
        <v>1000000</v>
      </c>
      <c r="I192" s="18">
        <f>F192+G192-H192</f>
        <v>0</v>
      </c>
      <c r="J192" s="18"/>
      <c r="K192" s="18">
        <v>300000</v>
      </c>
      <c r="L192" s="18">
        <f>F192+G192-J192-K192</f>
        <v>700000</v>
      </c>
      <c r="M192" s="30" t="str">
        <f>IF(I192&gt;0,"UNCLEARED",IF(I192=0,"CLEARED"))</f>
        <v>CLEARED</v>
      </c>
      <c r="N192" s="27"/>
    </row>
    <row r="193" spans="1:14" ht="14.4">
      <c r="A193" s="11">
        <v>170165</v>
      </c>
      <c r="B193" s="20" t="s">
        <v>356</v>
      </c>
      <c r="C193" s="26">
        <v>42963</v>
      </c>
      <c r="D193" s="27" t="s">
        <v>51</v>
      </c>
      <c r="E193" s="20" t="s">
        <v>357</v>
      </c>
      <c r="F193" s="18">
        <v>400000</v>
      </c>
      <c r="G193" s="18"/>
      <c r="H193" s="31">
        <v>400000</v>
      </c>
      <c r="I193" s="18">
        <f>F193+G193-H193</f>
        <v>0</v>
      </c>
      <c r="J193" s="18"/>
      <c r="K193" s="18">
        <v>20000</v>
      </c>
      <c r="L193" s="18">
        <f>F193+G193-J193-K193</f>
        <v>380000</v>
      </c>
      <c r="M193" s="30" t="str">
        <f>IF(I193&gt;0,"UNCLEARED",IF(I193=0,"CLEARED"))</f>
        <v>CLEARED</v>
      </c>
      <c r="N193" s="27"/>
    </row>
    <row r="194" spans="1:14" ht="14.4">
      <c r="A194" s="11">
        <v>170168</v>
      </c>
      <c r="B194" s="20" t="s">
        <v>358</v>
      </c>
      <c r="C194" s="26">
        <v>42965</v>
      </c>
      <c r="D194" s="27" t="s">
        <v>51</v>
      </c>
      <c r="E194" s="20" t="s">
        <v>359</v>
      </c>
      <c r="F194" s="18">
        <v>36500000</v>
      </c>
      <c r="G194" s="18"/>
      <c r="H194" s="31">
        <v>36500000</v>
      </c>
      <c r="I194" s="18">
        <f>F194+G194-H194</f>
        <v>0</v>
      </c>
      <c r="J194" s="18"/>
      <c r="K194" s="18">
        <v>4500000</v>
      </c>
      <c r="L194" s="18">
        <f>F194+G194-J194-K194</f>
        <v>32000000</v>
      </c>
      <c r="M194" s="30" t="str">
        <f>IF(I194&gt;0,"UNCLEARED",IF(I194=0,"CLEARED"))</f>
        <v>CLEARED</v>
      </c>
      <c r="N194" s="27"/>
    </row>
    <row r="195" spans="1:14" ht="14.4">
      <c r="A195" s="11">
        <v>170169</v>
      </c>
      <c r="B195" s="20" t="s">
        <v>360</v>
      </c>
      <c r="C195" s="26">
        <v>42971</v>
      </c>
      <c r="D195" s="27" t="s">
        <v>51</v>
      </c>
      <c r="E195" s="20" t="s">
        <v>363</v>
      </c>
      <c r="F195" s="18">
        <v>188500000</v>
      </c>
      <c r="G195" s="18">
        <f>F195*10%</f>
        <v>18850000</v>
      </c>
      <c r="H195" s="31">
        <v>207350000</v>
      </c>
      <c r="I195" s="18">
        <f>F195+G195-H195</f>
        <v>0</v>
      </c>
      <c r="J195" s="18"/>
      <c r="K195" s="18">
        <v>9528000</v>
      </c>
      <c r="L195" s="18">
        <f>F195+G195-J195-K195</f>
        <v>197822000</v>
      </c>
      <c r="M195" s="30" t="str">
        <f>IF(I195&gt;0,"UNCLEARED",IF(I195=0,"CLEARED"))</f>
        <v>CLEARED</v>
      </c>
      <c r="N195" s="27"/>
    </row>
    <row r="196" spans="1:14" ht="14.4">
      <c r="A196" s="11">
        <v>170169</v>
      </c>
      <c r="B196" s="20" t="s">
        <v>360</v>
      </c>
      <c r="C196" s="26">
        <v>42991</v>
      </c>
      <c r="D196" s="27" t="s">
        <v>51</v>
      </c>
      <c r="E196" s="20" t="s">
        <v>364</v>
      </c>
      <c r="F196" s="18">
        <v>6000000</v>
      </c>
      <c r="G196" s="18">
        <f>F196*10%</f>
        <v>600000</v>
      </c>
      <c r="H196" s="31">
        <v>6600000</v>
      </c>
      <c r="I196" s="18">
        <f>F196+G196-H196</f>
        <v>0</v>
      </c>
      <c r="J196" s="18"/>
      <c r="K196" s="18">
        <v>4401000</v>
      </c>
      <c r="L196" s="18">
        <f>F196+G196-J196-K196</f>
        <v>2199000</v>
      </c>
      <c r="M196" s="30" t="str">
        <f>IF(I196&gt;0,"UNCLEARED",IF(I196=0,"CLEARED"))</f>
        <v>CLEARED</v>
      </c>
      <c r="N196" s="27"/>
    </row>
    <row r="197" spans="1:14" ht="14.4">
      <c r="A197" s="11">
        <v>170169</v>
      </c>
      <c r="B197" s="20" t="s">
        <v>360</v>
      </c>
      <c r="C197" s="26">
        <v>42968</v>
      </c>
      <c r="D197" s="27" t="s">
        <v>51</v>
      </c>
      <c r="E197" s="20" t="s">
        <v>346</v>
      </c>
      <c r="F197" s="18">
        <v>3500000</v>
      </c>
      <c r="G197" s="18"/>
      <c r="H197" s="31">
        <v>3500000</v>
      </c>
      <c r="I197" s="18">
        <f>F197+G197-H197</f>
        <v>0</v>
      </c>
      <c r="J197" s="18"/>
      <c r="K197" s="18">
        <v>500000</v>
      </c>
      <c r="L197" s="18">
        <f>F197+G197-J197-K197</f>
        <v>3000000</v>
      </c>
      <c r="M197" s="30" t="str">
        <f>IF(I197&gt;0,"UNCLEARED",IF(I197=0,"CLEARED"))</f>
        <v>CLEARED</v>
      </c>
      <c r="N197" s="27"/>
    </row>
    <row r="198" spans="1:14" ht="14.4">
      <c r="A198" s="11">
        <v>170169</v>
      </c>
      <c r="B198" s="20" t="s">
        <v>360</v>
      </c>
      <c r="C198" s="26">
        <v>42966</v>
      </c>
      <c r="D198" s="27" t="s">
        <v>46</v>
      </c>
      <c r="E198" s="20" t="s">
        <v>361</v>
      </c>
      <c r="F198" s="18">
        <v>2000000</v>
      </c>
      <c r="G198" s="18"/>
      <c r="H198" s="31">
        <v>2000000</v>
      </c>
      <c r="I198" s="18">
        <f>F198+G198-H198</f>
        <v>0</v>
      </c>
      <c r="J198" s="18"/>
      <c r="K198" s="18">
        <v>650000</v>
      </c>
      <c r="L198" s="18">
        <f>F198+G198-J198-K198</f>
        <v>1350000</v>
      </c>
      <c r="M198" s="30" t="str">
        <f>IF(I198&gt;0,"UNCLEARED",IF(I198=0,"CLEARED"))</f>
        <v>CLEARED</v>
      </c>
      <c r="N198" s="27"/>
    </row>
    <row r="199" spans="1:14" ht="14.4">
      <c r="A199" s="11">
        <v>170169</v>
      </c>
      <c r="B199" s="20" t="s">
        <v>360</v>
      </c>
      <c r="C199" s="26">
        <v>42968</v>
      </c>
      <c r="D199" s="27" t="s">
        <v>46</v>
      </c>
      <c r="E199" s="20" t="s">
        <v>362</v>
      </c>
      <c r="F199" s="18">
        <v>1500000</v>
      </c>
      <c r="G199" s="18"/>
      <c r="H199" s="31">
        <v>1500000</v>
      </c>
      <c r="I199" s="18">
        <f>F199+G199-H199</f>
        <v>0</v>
      </c>
      <c r="J199" s="18"/>
      <c r="K199" s="18">
        <v>500000</v>
      </c>
      <c r="L199" s="18">
        <f>F199+G199-J199-K199</f>
        <v>1000000</v>
      </c>
      <c r="M199" s="30" t="str">
        <f>IF(I199&gt;0,"UNCLEARED",IF(I199=0,"CLEARED"))</f>
        <v>CLEARED</v>
      </c>
      <c r="N199" s="27"/>
    </row>
    <row r="200" spans="1:14" ht="14.4">
      <c r="A200" s="11">
        <v>170175</v>
      </c>
      <c r="B200" s="20" t="s">
        <v>365</v>
      </c>
      <c r="C200" s="26">
        <v>42974</v>
      </c>
      <c r="D200" s="27" t="s">
        <v>54</v>
      </c>
      <c r="E200" s="20" t="s">
        <v>366</v>
      </c>
      <c r="F200" s="18">
        <v>250000</v>
      </c>
      <c r="G200" s="18"/>
      <c r="H200" s="31">
        <v>250000</v>
      </c>
      <c r="I200" s="18">
        <f>F200+G200-H200</f>
        <v>0</v>
      </c>
      <c r="J200" s="18"/>
      <c r="K200" s="18">
        <v>300000</v>
      </c>
      <c r="L200" s="18">
        <f>F200+G200-J200-K200</f>
        <v>-50000</v>
      </c>
      <c r="M200" s="30" t="str">
        <f>IF(I200&gt;0,"UNCLEARED",IF(I200=0,"CLEARED"))</f>
        <v>CLEARED</v>
      </c>
      <c r="N200" s="27"/>
    </row>
    <row r="201" spans="1:14" ht="14.4">
      <c r="A201" s="11">
        <v>170176</v>
      </c>
      <c r="B201" s="20" t="s">
        <v>367</v>
      </c>
      <c r="C201" s="26">
        <v>42979</v>
      </c>
      <c r="D201" s="27" t="s">
        <v>54</v>
      </c>
      <c r="E201" s="20" t="s">
        <v>368</v>
      </c>
      <c r="F201" s="18">
        <v>800000</v>
      </c>
      <c r="G201" s="18"/>
      <c r="H201" s="29">
        <v>800000</v>
      </c>
      <c r="I201" s="18">
        <f>F201+G201-H201</f>
        <v>0</v>
      </c>
      <c r="J201" s="18"/>
      <c r="K201" s="18"/>
      <c r="L201" s="18">
        <f>H201-J201-K201</f>
        <v>800000</v>
      </c>
      <c r="M201" s="30" t="str">
        <f>IF(I201&gt;0,"UNCLEARED",IF(I201=0,"CLEARED"))</f>
        <v>CLEARED</v>
      </c>
      <c r="N201" s="27"/>
    </row>
    <row r="202" spans="1:14" ht="14.4">
      <c r="A202" s="11">
        <v>170178</v>
      </c>
      <c r="B202" s="20" t="s">
        <v>371</v>
      </c>
      <c r="C202" s="26">
        <v>42983</v>
      </c>
      <c r="D202" s="27" t="s">
        <v>51</v>
      </c>
      <c r="E202" s="20" t="s">
        <v>372</v>
      </c>
      <c r="F202" s="18">
        <v>3200000</v>
      </c>
      <c r="G202" s="18"/>
      <c r="H202" s="31">
        <v>8000</v>
      </c>
      <c r="I202" s="18">
        <f>F202+G202-H202</f>
        <v>3192000</v>
      </c>
      <c r="J202" s="18"/>
      <c r="K202" s="18"/>
      <c r="L202" s="18">
        <f>F202+G202-J202-K202</f>
        <v>3200000</v>
      </c>
      <c r="M202" s="30" t="str">
        <f>IF(I202&gt;0,"UNCLEARED",IF(I202=0,"CLEARED"))</f>
        <v>UNCLEARED</v>
      </c>
      <c r="N202" s="27"/>
    </row>
    <row r="203" spans="1:14" ht="14.4">
      <c r="A203" s="11">
        <v>170180</v>
      </c>
      <c r="B203" s="20" t="s">
        <v>373</v>
      </c>
      <c r="C203" s="26">
        <v>42983</v>
      </c>
      <c r="D203" s="27" t="s">
        <v>46</v>
      </c>
      <c r="E203" s="20" t="s">
        <v>374</v>
      </c>
      <c r="F203" s="18">
        <v>100000</v>
      </c>
      <c r="G203" s="18"/>
      <c r="H203" s="31">
        <v>100000</v>
      </c>
      <c r="I203" s="18">
        <f>F203+G203-H203</f>
        <v>0</v>
      </c>
      <c r="J203" s="18"/>
      <c r="K203" s="18">
        <v>20000</v>
      </c>
      <c r="L203" s="18">
        <f>H203-J203-K203</f>
        <v>80000</v>
      </c>
      <c r="M203" s="30" t="str">
        <f>IF(I203&gt;0,"UNCLEARED",IF(I203=0,"CLEARED"))</f>
        <v>CLEARED</v>
      </c>
      <c r="N203" s="27"/>
    </row>
    <row r="204" spans="1:14" ht="14.4">
      <c r="A204" s="11">
        <v>170182</v>
      </c>
      <c r="B204" s="20" t="s">
        <v>375</v>
      </c>
      <c r="C204" s="26">
        <v>42984</v>
      </c>
      <c r="D204" s="27" t="s">
        <v>54</v>
      </c>
      <c r="E204" s="20" t="s">
        <v>376</v>
      </c>
      <c r="F204" s="18">
        <v>1400000</v>
      </c>
      <c r="G204" s="18"/>
      <c r="H204" s="29">
        <v>1400000</v>
      </c>
      <c r="I204" s="18">
        <f>F204+G204-H204</f>
        <v>0</v>
      </c>
      <c r="J204" s="18"/>
      <c r="K204" s="18">
        <v>100000</v>
      </c>
      <c r="L204" s="18">
        <f>H204-J204-K204</f>
        <v>1300000</v>
      </c>
      <c r="M204" s="30" t="str">
        <f>IF(I204&gt;0,"UNCLEARED",IF(I204=0,"CLEARED"))</f>
        <v>CLEARED</v>
      </c>
      <c r="N204" s="27"/>
    </row>
    <row r="205" spans="1:14" ht="14.4">
      <c r="A205" s="11">
        <v>170184</v>
      </c>
      <c r="B205" s="20" t="s">
        <v>379</v>
      </c>
      <c r="C205" s="26">
        <v>42985</v>
      </c>
      <c r="D205" s="27" t="s">
        <v>46</v>
      </c>
      <c r="E205" s="20" t="s">
        <v>380</v>
      </c>
      <c r="F205" s="18">
        <v>900000</v>
      </c>
      <c r="G205" s="18"/>
      <c r="H205" s="31">
        <v>900000</v>
      </c>
      <c r="I205" s="18">
        <f>F205+G205-H205</f>
        <v>0</v>
      </c>
      <c r="J205" s="18"/>
      <c r="K205" s="18"/>
      <c r="L205" s="18">
        <f>H205-J205-K205</f>
        <v>900000</v>
      </c>
      <c r="M205" s="30" t="str">
        <f>IF(I205&gt;0,"UNCLEARED",IF(I205=0,"CLEARED"))</f>
        <v>CLEARED</v>
      </c>
      <c r="N205" s="27"/>
    </row>
    <row r="206" spans="1:14" ht="14.4">
      <c r="A206" s="11">
        <v>170185</v>
      </c>
      <c r="B206" s="20" t="s">
        <v>381</v>
      </c>
      <c r="C206" s="26">
        <v>42985</v>
      </c>
      <c r="D206" s="27" t="s">
        <v>54</v>
      </c>
      <c r="E206" s="20" t="s">
        <v>382</v>
      </c>
      <c r="F206" s="18">
        <v>50000</v>
      </c>
      <c r="G206" s="18"/>
      <c r="H206" s="44">
        <v>50000</v>
      </c>
      <c r="I206" s="18">
        <f>F206+G206-H206</f>
        <v>0</v>
      </c>
      <c r="J206" s="18"/>
      <c r="K206" s="18"/>
      <c r="L206" s="18">
        <f>H206-J206-K206</f>
        <v>50000</v>
      </c>
      <c r="M206" s="30" t="str">
        <f>IF(I206&gt;0,"UNCLEARED",IF(I206=0,"CLEARED"))</f>
        <v>CLEARED</v>
      </c>
      <c r="N206" s="27"/>
    </row>
    <row r="207" spans="1:14" ht="14.4">
      <c r="A207" s="11">
        <v>170187</v>
      </c>
      <c r="B207" s="20" t="s">
        <v>385</v>
      </c>
      <c r="C207" s="26">
        <v>43020</v>
      </c>
      <c r="D207" s="27" t="s">
        <v>386</v>
      </c>
      <c r="E207" s="20" t="s">
        <v>387</v>
      </c>
      <c r="F207" s="28">
        <v>2000000</v>
      </c>
      <c r="G207" s="28"/>
      <c r="H207" s="44">
        <v>2000000</v>
      </c>
      <c r="I207" s="18">
        <f>F207+G207-H207</f>
        <v>0</v>
      </c>
      <c r="J207" s="18"/>
      <c r="K207" s="18">
        <v>1500000</v>
      </c>
      <c r="L207" s="18">
        <f>H207-J207-K207</f>
        <v>500000</v>
      </c>
      <c r="M207" s="30" t="str">
        <f>IF(I207&gt;0,"UNCLEARED",IF(I207=0,"CLEARED"))</f>
        <v>CLEARED</v>
      </c>
      <c r="N207" s="27"/>
    </row>
    <row r="208" spans="1:14" ht="14.4">
      <c r="A208" s="11">
        <v>170187</v>
      </c>
      <c r="B208" s="20" t="s">
        <v>383</v>
      </c>
      <c r="C208" s="26">
        <v>42991</v>
      </c>
      <c r="D208" s="27" t="s">
        <v>46</v>
      </c>
      <c r="E208" s="20" t="s">
        <v>384</v>
      </c>
      <c r="F208" s="18">
        <v>1000000</v>
      </c>
      <c r="G208" s="18"/>
      <c r="H208" s="31">
        <v>1000000</v>
      </c>
      <c r="I208" s="18">
        <f>F208+G208-H208</f>
        <v>0</v>
      </c>
      <c r="J208" s="18"/>
      <c r="K208" s="18">
        <v>100000</v>
      </c>
      <c r="L208" s="18">
        <f>H208-J208-K208</f>
        <v>900000</v>
      </c>
      <c r="M208" s="30" t="str">
        <f>IF(I208&gt;0,"UNCLEARED",IF(I208=0,"CLEARED"))</f>
        <v>CLEARED</v>
      </c>
      <c r="N208" s="27"/>
    </row>
    <row r="209" spans="1:14" ht="14.4">
      <c r="A209" s="11">
        <v>170187</v>
      </c>
      <c r="B209" s="20" t="s">
        <v>385</v>
      </c>
      <c r="C209" s="26">
        <v>43028</v>
      </c>
      <c r="D209" s="27" t="s">
        <v>388</v>
      </c>
      <c r="E209" s="20" t="s">
        <v>389</v>
      </c>
      <c r="F209" s="28">
        <v>1000000</v>
      </c>
      <c r="G209" s="28"/>
      <c r="H209" s="44">
        <v>1000000</v>
      </c>
      <c r="I209" s="18">
        <f>F209+G209-H209</f>
        <v>0</v>
      </c>
      <c r="J209" s="18"/>
      <c r="K209" s="18">
        <v>100000</v>
      </c>
      <c r="L209" s="18">
        <f>H209-J209-K209</f>
        <v>900000</v>
      </c>
      <c r="M209" s="30" t="str">
        <f>IF(I209&gt;0,"UNCLEARED",IF(I209=0,"CLEARED"))</f>
        <v>CLEARED</v>
      </c>
      <c r="N209" s="27"/>
    </row>
    <row r="210" spans="1:14" ht="14.4">
      <c r="A210" s="11">
        <v>170188</v>
      </c>
      <c r="B210" s="20" t="s">
        <v>390</v>
      </c>
      <c r="C210" s="26">
        <v>42991</v>
      </c>
      <c r="D210" s="27" t="s">
        <v>46</v>
      </c>
      <c r="E210" s="20" t="s">
        <v>391</v>
      </c>
      <c r="F210" s="18">
        <v>1000000</v>
      </c>
      <c r="G210" s="18"/>
      <c r="H210" s="31">
        <v>1000000</v>
      </c>
      <c r="I210" s="18">
        <f>F210+G210-H210</f>
        <v>0</v>
      </c>
      <c r="J210" s="18"/>
      <c r="K210" s="18">
        <v>30000</v>
      </c>
      <c r="L210" s="18">
        <f>H210-J210-K210</f>
        <v>970000</v>
      </c>
      <c r="M210" s="30" t="str">
        <f>IF(I210&gt;0,"UNCLEARED",IF(I210=0,"CLEARED"))</f>
        <v>CLEARED</v>
      </c>
      <c r="N210" s="27"/>
    </row>
    <row r="211" spans="1:14" ht="14.4">
      <c r="A211" s="11">
        <v>170190</v>
      </c>
      <c r="B211" s="39" t="s">
        <v>392</v>
      </c>
      <c r="C211" s="40">
        <v>42993</v>
      </c>
      <c r="D211" s="41" t="s">
        <v>51</v>
      </c>
      <c r="E211" s="39" t="s">
        <v>393</v>
      </c>
      <c r="F211" s="42">
        <v>40000000</v>
      </c>
      <c r="G211" s="42"/>
      <c r="H211" s="45">
        <v>40000000</v>
      </c>
      <c r="I211" s="42">
        <f>F211+G211-H211</f>
        <v>0</v>
      </c>
      <c r="J211" s="42"/>
      <c r="K211" s="42"/>
      <c r="L211" s="42">
        <f>F211+G211-J211-K211</f>
        <v>40000000</v>
      </c>
      <c r="M211" s="46" t="str">
        <f>IF(I211&gt;0,"UNCLEARED",IF(I211=0,"CLEARED"))</f>
        <v>CLEARED</v>
      </c>
      <c r="N211" s="41"/>
    </row>
    <row r="212" spans="1:14" ht="14.4">
      <c r="A212" s="11">
        <v>170191</v>
      </c>
      <c r="B212" s="20" t="s">
        <v>394</v>
      </c>
      <c r="C212" s="26">
        <v>42993</v>
      </c>
      <c r="D212" s="27" t="s">
        <v>51</v>
      </c>
      <c r="E212" s="20" t="s">
        <v>395</v>
      </c>
      <c r="F212" s="18">
        <v>8050000</v>
      </c>
      <c r="G212" s="18"/>
      <c r="H212" s="31">
        <v>8050000</v>
      </c>
      <c r="I212" s="18">
        <f>F212+G212-H212</f>
        <v>0</v>
      </c>
      <c r="J212" s="18"/>
      <c r="K212" s="18"/>
      <c r="L212" s="18">
        <f>F212+G212-J212-K212</f>
        <v>8050000</v>
      </c>
      <c r="M212" s="30" t="str">
        <f>IF(I212&gt;0,"UNCLEARED",IF(I212=0,"CLEARED"))</f>
        <v>CLEARED</v>
      </c>
      <c r="N212" s="27"/>
    </row>
    <row r="213" spans="1:14" ht="14.4">
      <c r="A213" s="11">
        <v>170192</v>
      </c>
      <c r="B213" s="20" t="s">
        <v>396</v>
      </c>
      <c r="C213" s="26">
        <v>42996</v>
      </c>
      <c r="D213" s="27" t="s">
        <v>51</v>
      </c>
      <c r="E213" s="20" t="s">
        <v>397</v>
      </c>
      <c r="F213" s="18">
        <v>174621820</v>
      </c>
      <c r="G213" s="18">
        <v>17462180</v>
      </c>
      <c r="H213" s="31">
        <v>192084000</v>
      </c>
      <c r="I213" s="18">
        <f>F213+G213-H213</f>
        <v>0</v>
      </c>
      <c r="J213" s="18">
        <v>2619327.3</v>
      </c>
      <c r="K213" s="18">
        <v>44221491</v>
      </c>
      <c r="L213" s="18">
        <f>H213-G213-J213-K213</f>
        <v>127781001.7</v>
      </c>
      <c r="M213" s="30" t="str">
        <f>IF(I213&gt;0,"UNCLEARED",IF(I213=0,"CLEARED"))</f>
        <v>CLEARED</v>
      </c>
      <c r="N213" s="27"/>
    </row>
    <row r="214" spans="1:14" ht="14.4">
      <c r="A214" s="11">
        <v>170193</v>
      </c>
      <c r="B214" s="20" t="s">
        <v>398</v>
      </c>
      <c r="C214" s="26">
        <v>42996</v>
      </c>
      <c r="D214" s="27" t="s">
        <v>54</v>
      </c>
      <c r="E214" s="20" t="s">
        <v>399</v>
      </c>
      <c r="F214" s="18">
        <v>4500000</v>
      </c>
      <c r="G214" s="18"/>
      <c r="H214" s="44">
        <v>4500000</v>
      </c>
      <c r="I214" s="18">
        <f>F214+G214-H214</f>
        <v>0</v>
      </c>
      <c r="J214" s="18"/>
      <c r="K214" s="18">
        <v>1120500</v>
      </c>
      <c r="L214" s="18">
        <f>H214-J214-K214</f>
        <v>3379500</v>
      </c>
      <c r="M214" s="30" t="str">
        <f>IF(I214&gt;0,"UNCLEARED",IF(I214=0,"CLEARED"))</f>
        <v>CLEARED</v>
      </c>
      <c r="N214" s="27"/>
    </row>
    <row r="215" spans="1:14" ht="14.4">
      <c r="A215" s="11">
        <v>170193</v>
      </c>
      <c r="B215" s="20" t="s">
        <v>400</v>
      </c>
      <c r="C215" s="26">
        <v>43026</v>
      </c>
      <c r="D215" s="27" t="s">
        <v>401</v>
      </c>
      <c r="E215" s="20" t="s">
        <v>389</v>
      </c>
      <c r="F215" s="28">
        <v>4500000</v>
      </c>
      <c r="G215" s="28"/>
      <c r="H215" s="44">
        <v>4500000</v>
      </c>
      <c r="I215" s="18">
        <f>F215+G215-H215</f>
        <v>0</v>
      </c>
      <c r="J215" s="18"/>
      <c r="K215" s="18">
        <v>150000</v>
      </c>
      <c r="L215" s="18">
        <f>H215-J215-K215</f>
        <v>4350000</v>
      </c>
      <c r="M215" s="30" t="str">
        <f>IF(I215&gt;0,"UNCLEARED",IF(I215=0,"CLEARED"))</f>
        <v>CLEARED</v>
      </c>
      <c r="N215" s="27"/>
    </row>
    <row r="216" spans="1:14" ht="14.4">
      <c r="A216" s="11">
        <v>170193</v>
      </c>
      <c r="B216" s="20" t="s">
        <v>402</v>
      </c>
      <c r="C216" s="26">
        <v>43057</v>
      </c>
      <c r="D216" s="27" t="s">
        <v>403</v>
      </c>
      <c r="E216" s="20" t="s">
        <v>389</v>
      </c>
      <c r="F216" s="18">
        <v>4500000</v>
      </c>
      <c r="G216" s="18">
        <v>0</v>
      </c>
      <c r="H216" s="31">
        <v>4500000</v>
      </c>
      <c r="I216" s="18">
        <f>F216+G216-H216</f>
        <v>0</v>
      </c>
      <c r="J216" s="18">
        <v>0</v>
      </c>
      <c r="K216" s="18">
        <v>150000</v>
      </c>
      <c r="L216" s="18">
        <f>F216+G216-J216-K216</f>
        <v>4350000</v>
      </c>
      <c r="M216" s="30" t="str">
        <f>IF(I216&gt;0,"UNCLEARED",IF(I216=0,"CLEARED"))</f>
        <v>CLEARED</v>
      </c>
      <c r="N216" s="27"/>
    </row>
    <row r="217" spans="1:14" ht="14.4">
      <c r="A217" s="11">
        <v>170195</v>
      </c>
      <c r="B217" s="20" t="s">
        <v>406</v>
      </c>
      <c r="C217" s="26">
        <v>42998</v>
      </c>
      <c r="D217" s="27" t="s">
        <v>54</v>
      </c>
      <c r="E217" s="20" t="s">
        <v>344</v>
      </c>
      <c r="F217" s="18">
        <v>5500000</v>
      </c>
      <c r="G217" s="18">
        <f>F217*10%</f>
        <v>550000</v>
      </c>
      <c r="H217" s="44">
        <v>6050000</v>
      </c>
      <c r="I217" s="18">
        <f>F217+G217-H217</f>
        <v>0</v>
      </c>
      <c r="J217" s="18">
        <v>110000</v>
      </c>
      <c r="K217" s="18">
        <v>360000</v>
      </c>
      <c r="L217" s="18">
        <f>H217-J217-K217</f>
        <v>5580000</v>
      </c>
      <c r="M217" s="30" t="str">
        <f>IF(I217&gt;0,"UNCLEARED",IF(I217=0,"CLEARED"))</f>
        <v>CLEARED</v>
      </c>
      <c r="N217" s="27"/>
    </row>
    <row r="218" spans="1:14" ht="14.4">
      <c r="A218" s="11">
        <v>170195</v>
      </c>
      <c r="B218" s="20" t="s">
        <v>407</v>
      </c>
      <c r="C218" s="26">
        <v>43028</v>
      </c>
      <c r="D218" s="27" t="s">
        <v>408</v>
      </c>
      <c r="E218" s="20" t="s">
        <v>223</v>
      </c>
      <c r="F218" s="28">
        <v>5500000</v>
      </c>
      <c r="G218" s="18">
        <f>F218*10%</f>
        <v>550000</v>
      </c>
      <c r="H218" s="43">
        <v>6050000</v>
      </c>
      <c r="I218" s="18">
        <f>F218+G218-H218</f>
        <v>0</v>
      </c>
      <c r="J218" s="18">
        <v>110000</v>
      </c>
      <c r="K218" s="18">
        <v>50000</v>
      </c>
      <c r="L218" s="18">
        <f>H218-J218-K218</f>
        <v>5890000</v>
      </c>
      <c r="M218" s="30" t="str">
        <f>IF(I218&gt;0,"UNCLEARED",IF(I218=0,"CLEARED"))</f>
        <v>CLEARED</v>
      </c>
      <c r="N218" s="27"/>
    </row>
    <row r="219" spans="1:14" ht="14.4">
      <c r="A219" s="11">
        <v>170195</v>
      </c>
      <c r="B219" s="20" t="s">
        <v>407</v>
      </c>
      <c r="C219" s="26">
        <v>43059</v>
      </c>
      <c r="D219" s="27" t="s">
        <v>409</v>
      </c>
      <c r="E219" s="20" t="s">
        <v>223</v>
      </c>
      <c r="F219" s="18">
        <v>5500000</v>
      </c>
      <c r="G219" s="18">
        <v>550000</v>
      </c>
      <c r="H219" s="31">
        <v>6050000</v>
      </c>
      <c r="I219" s="18">
        <f>F219+G219-H219</f>
        <v>0</v>
      </c>
      <c r="J219" s="18">
        <v>110000</v>
      </c>
      <c r="K219" s="18">
        <v>50000</v>
      </c>
      <c r="L219" s="18">
        <f>F219+G219-J219-K219</f>
        <v>5890000</v>
      </c>
      <c r="M219" s="30" t="str">
        <f>IF(I219&gt;0,"UNCLEARED",IF(I219=0,"CLEARED"))</f>
        <v>CLEARED</v>
      </c>
      <c r="N219" s="27"/>
    </row>
    <row r="220" spans="1:14" ht="14.4">
      <c r="A220" s="11">
        <v>170196</v>
      </c>
      <c r="B220" s="20" t="s">
        <v>411</v>
      </c>
      <c r="C220" s="26">
        <v>42999</v>
      </c>
      <c r="D220" s="27" t="s">
        <v>51</v>
      </c>
      <c r="E220" s="20" t="s">
        <v>412</v>
      </c>
      <c r="F220" s="18">
        <v>3800000</v>
      </c>
      <c r="G220" s="18"/>
      <c r="H220" s="31">
        <v>3800000</v>
      </c>
      <c r="I220" s="18">
        <f>F220+G220-H220</f>
        <v>0</v>
      </c>
      <c r="J220" s="18"/>
      <c r="K220" s="18">
        <v>250000</v>
      </c>
      <c r="L220" s="18">
        <f>F220+G220-J220-K220</f>
        <v>3550000</v>
      </c>
      <c r="M220" s="30" t="str">
        <f>IF(I220&gt;0,"UNCLEARED",IF(I220=0,"CLEARED"))</f>
        <v>CLEARED</v>
      </c>
      <c r="N220" s="27"/>
    </row>
    <row r="221" spans="1:14" ht="14.4">
      <c r="A221" s="11">
        <v>170198</v>
      </c>
      <c r="B221" s="20" t="s">
        <v>413</v>
      </c>
      <c r="C221" s="26">
        <v>43003</v>
      </c>
      <c r="D221" s="27" t="s">
        <v>51</v>
      </c>
      <c r="E221" s="20" t="s">
        <v>414</v>
      </c>
      <c r="F221" s="18">
        <v>3050000</v>
      </c>
      <c r="G221" s="18">
        <f>F221*10%</f>
        <v>305000</v>
      </c>
      <c r="H221" s="31">
        <v>3355000</v>
      </c>
      <c r="I221" s="18">
        <f>F221+G221-H221</f>
        <v>0</v>
      </c>
      <c r="J221" s="18"/>
      <c r="K221" s="18">
        <v>50000</v>
      </c>
      <c r="L221" s="18">
        <f>F221+G221-J221-K221</f>
        <v>3305000</v>
      </c>
      <c r="M221" s="30" t="str">
        <f>IF(I221&gt;0,"UNCLEARED",IF(I221=0,"CLEARED"))</f>
        <v>CLEARED</v>
      </c>
      <c r="N221" s="27"/>
    </row>
    <row r="222" spans="1:14" ht="14.4">
      <c r="A222" s="11">
        <v>170199</v>
      </c>
      <c r="B222" s="20" t="s">
        <v>415</v>
      </c>
      <c r="C222" s="26">
        <v>43004</v>
      </c>
      <c r="D222" s="27" t="s">
        <v>51</v>
      </c>
      <c r="E222" s="20" t="s">
        <v>416</v>
      </c>
      <c r="F222" s="18">
        <v>2500000</v>
      </c>
      <c r="G222" s="18"/>
      <c r="H222" s="31">
        <v>2500000</v>
      </c>
      <c r="I222" s="18">
        <f>F222+G222-H222</f>
        <v>0</v>
      </c>
      <c r="J222" s="18"/>
      <c r="K222" s="18">
        <v>120000</v>
      </c>
      <c r="L222" s="18">
        <f>F222+G222-J222-K222</f>
        <v>2380000</v>
      </c>
      <c r="M222" s="30" t="str">
        <f>IF(I222&gt;0,"UNCLEARED",IF(I222=0,"CLEARED"))</f>
        <v>CLEARED</v>
      </c>
      <c r="N222" s="27"/>
    </row>
    <row r="223" spans="1:14" ht="14.4">
      <c r="A223" s="11">
        <v>170201</v>
      </c>
      <c r="B223" s="20" t="s">
        <v>417</v>
      </c>
      <c r="C223" s="26">
        <v>43006</v>
      </c>
      <c r="D223" s="27" t="s">
        <v>51</v>
      </c>
      <c r="E223" s="20" t="s">
        <v>418</v>
      </c>
      <c r="F223" s="18">
        <v>900000</v>
      </c>
      <c r="G223" s="18"/>
      <c r="H223" s="31">
        <v>900000</v>
      </c>
      <c r="I223" s="18">
        <f>F223+G223-H223</f>
        <v>0</v>
      </c>
      <c r="J223" s="18"/>
      <c r="K223" s="18">
        <v>20000</v>
      </c>
      <c r="L223" s="18">
        <f>F223+G223-J223-K223</f>
        <v>880000</v>
      </c>
      <c r="M223" s="30" t="str">
        <f>IF(I223&gt;0,"UNCLEARED",IF(I223=0,"CLEARED"))</f>
        <v>CLEARED</v>
      </c>
      <c r="N223" s="27"/>
    </row>
    <row r="224" spans="1:14" ht="14.4">
      <c r="A224" s="11">
        <v>170202</v>
      </c>
      <c r="B224" s="20" t="s">
        <v>419</v>
      </c>
      <c r="C224" s="26">
        <v>43006</v>
      </c>
      <c r="D224" s="27" t="s">
        <v>54</v>
      </c>
      <c r="E224" s="20" t="s">
        <v>420</v>
      </c>
      <c r="F224" s="18">
        <v>250000</v>
      </c>
      <c r="G224" s="18"/>
      <c r="H224" s="44">
        <v>250000</v>
      </c>
      <c r="I224" s="18">
        <f>F224+G224-H224</f>
        <v>0</v>
      </c>
      <c r="J224" s="18"/>
      <c r="K224" s="18">
        <v>50000</v>
      </c>
      <c r="L224" s="18">
        <f>H224-J224-K224</f>
        <v>200000</v>
      </c>
      <c r="M224" s="30" t="str">
        <f>IF(I224&gt;0,"UNCLEARED",IF(I224=0,"CLEARED"))</f>
        <v>CLEARED</v>
      </c>
      <c r="N224" s="27"/>
    </row>
    <row r="225" spans="1:14" ht="14.4">
      <c r="A225" s="11">
        <v>170204</v>
      </c>
      <c r="B225" s="20" t="s">
        <v>421</v>
      </c>
      <c r="C225" s="26">
        <v>43012</v>
      </c>
      <c r="D225" s="27" t="s">
        <v>422</v>
      </c>
      <c r="E225" s="20" t="s">
        <v>423</v>
      </c>
      <c r="F225" s="28">
        <v>2400000</v>
      </c>
      <c r="G225" s="28"/>
      <c r="H225" s="43">
        <v>2400000</v>
      </c>
      <c r="I225" s="18">
        <f>F225+G225-H225</f>
        <v>0</v>
      </c>
      <c r="J225" s="18"/>
      <c r="K225" s="18">
        <v>2300000</v>
      </c>
      <c r="L225" s="18">
        <f>H225-J225-K225</f>
        <v>100000</v>
      </c>
      <c r="M225" s="30" t="str">
        <f>IF(I225&gt;0,"UNCLEARED",IF(I225=0,"CLEARED"))</f>
        <v>CLEARED</v>
      </c>
      <c r="N225" s="27"/>
    </row>
    <row r="226" spans="1:14" ht="14.4">
      <c r="A226" s="11">
        <v>170205</v>
      </c>
      <c r="B226" s="20" t="s">
        <v>424</v>
      </c>
      <c r="C226" s="26">
        <v>43049</v>
      </c>
      <c r="D226" s="27" t="s">
        <v>426</v>
      </c>
      <c r="E226" s="20" t="s">
        <v>171</v>
      </c>
      <c r="F226" s="18">
        <v>6000000</v>
      </c>
      <c r="G226" s="18">
        <v>0</v>
      </c>
      <c r="H226" s="31">
        <v>6000000</v>
      </c>
      <c r="I226" s="18">
        <f>F226+G226-H226</f>
        <v>0</v>
      </c>
      <c r="J226" s="18">
        <v>0</v>
      </c>
      <c r="K226" s="18">
        <v>1000000</v>
      </c>
      <c r="L226" s="18">
        <f>F226+G226-J226-K226</f>
        <v>5000000</v>
      </c>
      <c r="M226" s="30" t="str">
        <f>IF(I226&gt;0,"UNCLEARED",IF(I226=0,"CLEARED"))</f>
        <v>CLEARED</v>
      </c>
      <c r="N226" s="27"/>
    </row>
    <row r="227" spans="1:14" ht="14.4">
      <c r="A227" s="11">
        <v>170205</v>
      </c>
      <c r="B227" s="20" t="s">
        <v>424</v>
      </c>
      <c r="C227" s="26">
        <v>43069</v>
      </c>
      <c r="D227" s="27" t="s">
        <v>427</v>
      </c>
      <c r="E227" s="20" t="s">
        <v>428</v>
      </c>
      <c r="F227" s="18">
        <v>1500000</v>
      </c>
      <c r="G227" s="18">
        <v>150000</v>
      </c>
      <c r="H227" s="31">
        <v>1650000</v>
      </c>
      <c r="I227" s="18">
        <f>F227+G227-H227</f>
        <v>0</v>
      </c>
      <c r="J227" s="18">
        <v>0</v>
      </c>
      <c r="K227" s="18">
        <v>150000</v>
      </c>
      <c r="L227" s="18">
        <f>F227+G227-J227-K227</f>
        <v>1500000</v>
      </c>
      <c r="M227" s="30" t="str">
        <f>IF(I227&gt;0,"UNCLEARED",IF(I227=0,"CLEARED"))</f>
        <v>CLEARED</v>
      </c>
      <c r="N227" s="27"/>
    </row>
    <row r="228" spans="1:14" ht="14.4">
      <c r="A228" s="11">
        <v>170205</v>
      </c>
      <c r="B228" s="20" t="s">
        <v>424</v>
      </c>
      <c r="C228" s="26">
        <v>43049</v>
      </c>
      <c r="D228" s="27" t="s">
        <v>426</v>
      </c>
      <c r="E228" s="20" t="s">
        <v>155</v>
      </c>
      <c r="F228" s="18">
        <v>400000</v>
      </c>
      <c r="G228" s="18">
        <v>0</v>
      </c>
      <c r="H228" s="31">
        <v>400000</v>
      </c>
      <c r="I228" s="18">
        <f>F228+G228-H228</f>
        <v>0</v>
      </c>
      <c r="J228" s="18">
        <v>0</v>
      </c>
      <c r="K228" s="18"/>
      <c r="L228" s="18">
        <f>F228+G228-J228-K228</f>
        <v>400000</v>
      </c>
      <c r="M228" s="30" t="str">
        <f>IF(I228&gt;0,"UNCLEARED",IF(I228=0,"CLEARED"))</f>
        <v>CLEARED</v>
      </c>
      <c r="N228" s="27"/>
    </row>
    <row r="229" spans="1:14" ht="14.4">
      <c r="A229" s="11">
        <v>170205</v>
      </c>
      <c r="B229" s="20" t="s">
        <v>424</v>
      </c>
      <c r="C229" s="26">
        <v>43014</v>
      </c>
      <c r="D229" s="27" t="s">
        <v>425</v>
      </c>
      <c r="E229" s="20" t="s">
        <v>155</v>
      </c>
      <c r="F229" s="28">
        <v>100000</v>
      </c>
      <c r="G229" s="28"/>
      <c r="H229" s="43">
        <v>100000</v>
      </c>
      <c r="I229" s="18">
        <f>F229+G229-H229</f>
        <v>0</v>
      </c>
      <c r="J229" s="18"/>
      <c r="K229" s="18">
        <v>96000</v>
      </c>
      <c r="L229" s="18">
        <f>H229-J229-K229</f>
        <v>4000</v>
      </c>
      <c r="M229" s="30" t="str">
        <f>IF(I229&gt;0,"UNCLEARED",IF(I229=0,"CLEARED"))</f>
        <v>CLEARED</v>
      </c>
      <c r="N229" s="27"/>
    </row>
    <row r="230" spans="1:14" ht="14.4">
      <c r="A230" s="11">
        <v>170207</v>
      </c>
      <c r="B230" s="20" t="s">
        <v>429</v>
      </c>
      <c r="C230" s="26">
        <v>43018</v>
      </c>
      <c r="D230" s="27" t="s">
        <v>430</v>
      </c>
      <c r="E230" s="20" t="s">
        <v>431</v>
      </c>
      <c r="F230" s="28">
        <v>5000000</v>
      </c>
      <c r="G230" s="28"/>
      <c r="H230" s="43">
        <v>600000</v>
      </c>
      <c r="I230" s="18">
        <f>F230+G230-H230</f>
        <v>4400000</v>
      </c>
      <c r="J230" s="18"/>
      <c r="K230" s="18"/>
      <c r="L230" s="18">
        <f>H230-J230-K230</f>
        <v>600000</v>
      </c>
      <c r="M230" s="30" t="str">
        <f>IF(I230&gt;0,"UNCLEARED",IF(I230=0,"CLEARED"))</f>
        <v>UNCLEARED</v>
      </c>
      <c r="N230" s="27"/>
    </row>
    <row r="231" spans="1:14" ht="14.4">
      <c r="A231" s="11">
        <v>170209</v>
      </c>
      <c r="B231" s="20" t="s">
        <v>432</v>
      </c>
      <c r="C231" s="26">
        <v>43019</v>
      </c>
      <c r="D231" s="27" t="s">
        <v>433</v>
      </c>
      <c r="E231" s="20" t="s">
        <v>124</v>
      </c>
      <c r="F231" s="28">
        <v>800000</v>
      </c>
      <c r="G231" s="28"/>
      <c r="H231" s="29">
        <v>800000</v>
      </c>
      <c r="I231" s="18">
        <f>F231+G231-H231</f>
        <v>0</v>
      </c>
      <c r="J231" s="18"/>
      <c r="K231" s="18">
        <v>680000</v>
      </c>
      <c r="L231" s="18">
        <f>H231-J231-K231</f>
        <v>120000</v>
      </c>
      <c r="M231" s="30" t="str">
        <f>IF(I231&gt;0,"UNCLEARED",IF(I231=0,"CLEARED"))</f>
        <v>CLEARED</v>
      </c>
      <c r="N231" s="27"/>
    </row>
    <row r="232" spans="1:14" ht="14.4">
      <c r="A232" s="11">
        <v>170212</v>
      </c>
      <c r="B232" s="20" t="s">
        <v>434</v>
      </c>
      <c r="C232" s="26">
        <v>43025</v>
      </c>
      <c r="D232" s="27" t="s">
        <v>435</v>
      </c>
      <c r="E232" s="20" t="s">
        <v>436</v>
      </c>
      <c r="F232" s="28">
        <v>1000000</v>
      </c>
      <c r="G232" s="28"/>
      <c r="H232" s="44">
        <v>1000000</v>
      </c>
      <c r="I232" s="18">
        <f>F232+G232-H232</f>
        <v>0</v>
      </c>
      <c r="J232" s="18"/>
      <c r="K232" s="18"/>
      <c r="L232" s="18">
        <f>H232-J232-K232</f>
        <v>1000000</v>
      </c>
      <c r="M232" s="30" t="str">
        <f>IF(I232&gt;0,"UNCLEARED",IF(I232=0,"CLEARED"))</f>
        <v>CLEARED</v>
      </c>
      <c r="N232" s="27"/>
    </row>
    <row r="233" spans="1:14" ht="14.4">
      <c r="A233" s="11">
        <v>170212</v>
      </c>
      <c r="B233" s="20" t="s">
        <v>434</v>
      </c>
      <c r="C233" s="26">
        <v>43025</v>
      </c>
      <c r="D233" s="27" t="s">
        <v>437</v>
      </c>
      <c r="E233" s="20" t="s">
        <v>175</v>
      </c>
      <c r="F233" s="28">
        <v>850000</v>
      </c>
      <c r="G233" s="28"/>
      <c r="H233" s="44">
        <v>850000</v>
      </c>
      <c r="I233" s="18">
        <f>F233+G233-H233</f>
        <v>0</v>
      </c>
      <c r="J233" s="18"/>
      <c r="K233" s="18"/>
      <c r="L233" s="18">
        <f>H233-J233-K233</f>
        <v>850000</v>
      </c>
      <c r="M233" s="30" t="str">
        <f>IF(I233&gt;0,"UNCLEARED",IF(I233=0,"CLEARED"))</f>
        <v>CLEARED</v>
      </c>
      <c r="N233" s="27"/>
    </row>
    <row r="234" spans="1:14" ht="14.4">
      <c r="A234" s="11">
        <v>170216</v>
      </c>
      <c r="B234" s="20" t="s">
        <v>441</v>
      </c>
      <c r="C234" s="26">
        <v>43026</v>
      </c>
      <c r="D234" s="27" t="s">
        <v>442</v>
      </c>
      <c r="E234" s="20" t="s">
        <v>443</v>
      </c>
      <c r="F234" s="28">
        <v>600000</v>
      </c>
      <c r="G234" s="28"/>
      <c r="H234" s="44">
        <v>600000</v>
      </c>
      <c r="I234" s="18">
        <f>F234+G234-H234</f>
        <v>0</v>
      </c>
      <c r="J234" s="18"/>
      <c r="K234" s="18">
        <v>100000</v>
      </c>
      <c r="L234" s="18">
        <f>H234-J234-K234</f>
        <v>500000</v>
      </c>
      <c r="M234" s="30" t="str">
        <f>IF(I234&gt;0,"UNCLEARED",IF(I234=0,"CLEARED"))</f>
        <v>CLEARED</v>
      </c>
      <c r="N234" s="27"/>
    </row>
    <row r="235" spans="1:14" ht="14.4">
      <c r="A235" s="11">
        <v>170216</v>
      </c>
      <c r="B235" s="20" t="s">
        <v>441</v>
      </c>
      <c r="C235" s="26">
        <v>43026</v>
      </c>
      <c r="D235" s="27" t="s">
        <v>442</v>
      </c>
      <c r="E235" s="20" t="s">
        <v>444</v>
      </c>
      <c r="F235" s="28">
        <v>450000</v>
      </c>
      <c r="G235" s="28"/>
      <c r="H235" s="44">
        <v>450000</v>
      </c>
      <c r="I235" s="18">
        <f>F235+G235-H235</f>
        <v>0</v>
      </c>
      <c r="J235" s="18"/>
      <c r="K235" s="18"/>
      <c r="L235" s="18">
        <f>H235-J235-K235</f>
        <v>450000</v>
      </c>
      <c r="M235" s="30" t="str">
        <f>IF(I235&gt;0,"UNCLEARED",IF(I235=0,"CLEARED"))</f>
        <v>CLEARED</v>
      </c>
      <c r="N235" s="27"/>
    </row>
    <row r="236" spans="1:14" ht="14.4">
      <c r="A236" s="11">
        <v>170218</v>
      </c>
      <c r="B236" s="20" t="s">
        <v>445</v>
      </c>
      <c r="C236" s="26">
        <v>43075</v>
      </c>
      <c r="D236" s="27" t="s">
        <v>448</v>
      </c>
      <c r="E236" s="20" t="s">
        <v>449</v>
      </c>
      <c r="F236" s="18">
        <v>600000</v>
      </c>
      <c r="G236" s="18"/>
      <c r="H236" s="31">
        <v>600000</v>
      </c>
      <c r="I236" s="18">
        <f>F236+G236-H236</f>
        <v>0</v>
      </c>
      <c r="J236" s="18">
        <v>0</v>
      </c>
      <c r="K236" s="18"/>
      <c r="L236" s="18">
        <f>F236+G236-J236-K236</f>
        <v>600000</v>
      </c>
      <c r="M236" s="30" t="str">
        <f>IF(I236&gt;0,"UNCLEARED",IF(I236=0,"CLEARED"))</f>
        <v>CLEARED</v>
      </c>
      <c r="N236" s="27"/>
    </row>
    <row r="237" spans="1:14" ht="14.4">
      <c r="A237" s="11">
        <v>170222</v>
      </c>
      <c r="B237" s="20" t="s">
        <v>458</v>
      </c>
      <c r="C237" s="26">
        <v>43032</v>
      </c>
      <c r="D237" s="27" t="s">
        <v>459</v>
      </c>
      <c r="E237" s="20" t="s">
        <v>460</v>
      </c>
      <c r="F237" s="28">
        <v>2100000</v>
      </c>
      <c r="G237" s="28"/>
      <c r="H237" s="43">
        <v>2100000</v>
      </c>
      <c r="I237" s="18">
        <f>F237+G237-H237</f>
        <v>0</v>
      </c>
      <c r="J237" s="18"/>
      <c r="K237" s="18">
        <v>150000</v>
      </c>
      <c r="L237" s="18">
        <f>H237-J237-K237</f>
        <v>1950000</v>
      </c>
      <c r="M237" s="30" t="str">
        <f>IF(I237&gt;0,"UNCLEARED",IF(I237=0,"CLEARED"))</f>
        <v>CLEARED</v>
      </c>
      <c r="N237" s="27"/>
    </row>
    <row r="238" spans="1:14" ht="14.4">
      <c r="A238" s="11">
        <v>170223</v>
      </c>
      <c r="B238" s="20" t="s">
        <v>461</v>
      </c>
      <c r="C238" s="26">
        <v>43032</v>
      </c>
      <c r="D238" s="27" t="s">
        <v>462</v>
      </c>
      <c r="E238" s="20" t="s">
        <v>431</v>
      </c>
      <c r="F238" s="28">
        <v>1250000</v>
      </c>
      <c r="G238" s="28"/>
      <c r="H238" s="43">
        <v>1250000</v>
      </c>
      <c r="I238" s="18">
        <f>F238+G238-H238</f>
        <v>0</v>
      </c>
      <c r="J238" s="18"/>
      <c r="K238" s="18">
        <v>350000</v>
      </c>
      <c r="L238" s="18">
        <f>H238-J238-K238</f>
        <v>900000</v>
      </c>
      <c r="M238" s="30" t="str">
        <f>IF(I238&gt;0,"UNCLEARED",IF(I238=0,"CLEARED"))</f>
        <v>CLEARED</v>
      </c>
      <c r="N238" s="27"/>
    </row>
    <row r="239" spans="1:14" ht="14.4">
      <c r="A239" s="11">
        <v>170225</v>
      </c>
      <c r="B239" s="20" t="s">
        <v>463</v>
      </c>
      <c r="C239" s="26">
        <v>43035</v>
      </c>
      <c r="D239" s="27" t="s">
        <v>464</v>
      </c>
      <c r="E239" s="20" t="s">
        <v>465</v>
      </c>
      <c r="F239" s="28">
        <v>1000000</v>
      </c>
      <c r="G239" s="28"/>
      <c r="H239" s="29">
        <v>1000000</v>
      </c>
      <c r="I239" s="18">
        <f>F239+G239-H239</f>
        <v>0</v>
      </c>
      <c r="J239" s="18"/>
      <c r="K239" s="18">
        <v>200000</v>
      </c>
      <c r="L239" s="18">
        <f>H239-J239-K239</f>
        <v>800000</v>
      </c>
      <c r="M239" s="30" t="str">
        <f>IF(I239&gt;0,"UNCLEARED",IF(I239=0,"CLEARED"))</f>
        <v>CLEARED</v>
      </c>
      <c r="N239" s="27"/>
    </row>
    <row r="240" spans="1:14" ht="14.4">
      <c r="A240" s="11">
        <v>170226</v>
      </c>
      <c r="B240" s="20" t="s">
        <v>466</v>
      </c>
      <c r="C240" s="26">
        <v>43038</v>
      </c>
      <c r="D240" s="27" t="s">
        <v>467</v>
      </c>
      <c r="E240" s="20" t="s">
        <v>468</v>
      </c>
      <c r="F240" s="28">
        <v>2500000</v>
      </c>
      <c r="G240" s="18">
        <f>F240*10%</f>
        <v>250000</v>
      </c>
      <c r="H240" s="29">
        <v>2750000</v>
      </c>
      <c r="I240" s="18">
        <f>F240+G240-H240</f>
        <v>0</v>
      </c>
      <c r="J240" s="18"/>
      <c r="K240" s="18">
        <v>50000</v>
      </c>
      <c r="L240" s="18">
        <f>H240-J240-K240</f>
        <v>2700000</v>
      </c>
      <c r="M240" s="30" t="str">
        <f>IF(I240&gt;0,"UNCLEARED",IF(I240=0,"CLEARED"))</f>
        <v>CLEARED</v>
      </c>
      <c r="N240" s="27"/>
    </row>
    <row r="241" spans="1:14" ht="14.4">
      <c r="A241" s="11">
        <v>170226</v>
      </c>
      <c r="B241" s="20" t="s">
        <v>466</v>
      </c>
      <c r="C241" s="26">
        <v>43066</v>
      </c>
      <c r="D241" s="27" t="s">
        <v>469</v>
      </c>
      <c r="E241" s="20" t="s">
        <v>470</v>
      </c>
      <c r="F241" s="18">
        <v>1600000</v>
      </c>
      <c r="G241" s="18">
        <v>160000</v>
      </c>
      <c r="H241" s="31">
        <v>1760000</v>
      </c>
      <c r="I241" s="18">
        <f>F241+G241-H241</f>
        <v>0</v>
      </c>
      <c r="J241" s="18">
        <v>0</v>
      </c>
      <c r="K241" s="18">
        <v>200000</v>
      </c>
      <c r="L241" s="18">
        <f>F241+G241-J241-K241</f>
        <v>1560000</v>
      </c>
      <c r="M241" s="30" t="str">
        <f>IF(I241&gt;0,"UNCLEARED",IF(I241=0,"CLEARED"))</f>
        <v>CLEARED</v>
      </c>
      <c r="N241" s="27"/>
    </row>
    <row r="242" spans="1:14" ht="14.4">
      <c r="A242" s="11">
        <v>170226</v>
      </c>
      <c r="B242" s="20" t="s">
        <v>466</v>
      </c>
      <c r="C242" s="26">
        <v>43068</v>
      </c>
      <c r="D242" s="27" t="s">
        <v>471</v>
      </c>
      <c r="E242" s="20" t="s">
        <v>324</v>
      </c>
      <c r="F242" s="18">
        <v>1200000</v>
      </c>
      <c r="G242" s="18">
        <v>0</v>
      </c>
      <c r="H242" s="31">
        <v>1200000</v>
      </c>
      <c r="I242" s="18">
        <f>F242+G242-H242</f>
        <v>0</v>
      </c>
      <c r="J242" s="18">
        <v>0</v>
      </c>
      <c r="K242" s="18"/>
      <c r="L242" s="18">
        <f>F242+G242-J242-K242</f>
        <v>1200000</v>
      </c>
      <c r="M242" s="30" t="str">
        <f>IF(I242&gt;0,"UNCLEARED",IF(I242=0,"CLEARED"))</f>
        <v>CLEARED</v>
      </c>
      <c r="N242" s="27"/>
    </row>
    <row r="243" spans="1:14" ht="14.4">
      <c r="A243" s="11">
        <v>170226</v>
      </c>
      <c r="B243" s="20" t="s">
        <v>472</v>
      </c>
      <c r="C243" s="26">
        <v>42814</v>
      </c>
      <c r="D243" s="27" t="s">
        <v>46</v>
      </c>
      <c r="E243" s="20" t="s">
        <v>473</v>
      </c>
      <c r="F243" s="18">
        <v>1000000</v>
      </c>
      <c r="G243" s="18"/>
      <c r="H243" s="31">
        <v>1000000</v>
      </c>
      <c r="I243" s="18">
        <f>F243+G243-H243</f>
        <v>0</v>
      </c>
      <c r="J243" s="18"/>
      <c r="K243" s="18"/>
      <c r="L243" s="18">
        <f>F243+G243-J243-K243</f>
        <v>1000000</v>
      </c>
      <c r="M243" s="30" t="str">
        <f>IF(I243&gt;0,"UNCLEARED",IF(I243=0,"CLEARED"))</f>
        <v>CLEARED</v>
      </c>
      <c r="N243" s="27"/>
    </row>
    <row r="244" spans="1:14" ht="14.4">
      <c r="A244" s="11">
        <v>170229</v>
      </c>
      <c r="B244" s="20" t="s">
        <v>474</v>
      </c>
      <c r="C244" s="26">
        <v>43042</v>
      </c>
      <c r="D244" s="27" t="s">
        <v>475</v>
      </c>
      <c r="E244" s="20" t="s">
        <v>256</v>
      </c>
      <c r="F244" s="18">
        <v>300000</v>
      </c>
      <c r="G244" s="18">
        <v>0</v>
      </c>
      <c r="H244" s="31">
        <v>300000</v>
      </c>
      <c r="I244" s="18">
        <f>F244+G244-H244</f>
        <v>0</v>
      </c>
      <c r="J244" s="18">
        <v>0</v>
      </c>
      <c r="K244" s="18">
        <v>50000</v>
      </c>
      <c r="L244" s="18">
        <f>F244+G244-J244-K244</f>
        <v>250000</v>
      </c>
      <c r="M244" s="30" t="str">
        <f>IF(I244&gt;0,"UNCLEARED",IF(I244=0,"CLEARED"))</f>
        <v>CLEARED</v>
      </c>
      <c r="N244" s="27"/>
    </row>
    <row r="245" spans="1:14" ht="14.4">
      <c r="A245" s="11">
        <v>170229</v>
      </c>
      <c r="B245" s="20" t="s">
        <v>476</v>
      </c>
      <c r="C245" s="26">
        <v>42972</v>
      </c>
      <c r="D245" s="27" t="s">
        <v>54</v>
      </c>
      <c r="E245" s="20" t="s">
        <v>477</v>
      </c>
      <c r="F245" s="18">
        <v>500000</v>
      </c>
      <c r="G245" s="18"/>
      <c r="H245" s="31">
        <v>500000</v>
      </c>
      <c r="I245" s="18">
        <f>F245+G245-H245</f>
        <v>0</v>
      </c>
      <c r="J245" s="18"/>
      <c r="K245" s="18"/>
      <c r="L245" s="18">
        <f>F245+G245-J245-K245</f>
        <v>500000</v>
      </c>
      <c r="M245" s="30" t="str">
        <f>IF(I245&gt;0,"UNCLEARED",IF(I245=0,"CLEARED"))</f>
        <v>CLEARED</v>
      </c>
      <c r="N245" s="27"/>
    </row>
    <row r="246" spans="1:14" ht="14.4">
      <c r="A246" s="11">
        <v>170230</v>
      </c>
      <c r="B246" s="20" t="s">
        <v>478</v>
      </c>
      <c r="C246" s="26">
        <v>43042</v>
      </c>
      <c r="D246" s="27" t="s">
        <v>479</v>
      </c>
      <c r="E246" s="20" t="s">
        <v>480</v>
      </c>
      <c r="F246" s="18">
        <v>400000</v>
      </c>
      <c r="G246" s="18">
        <v>0</v>
      </c>
      <c r="H246" s="31">
        <v>400000</v>
      </c>
      <c r="I246" s="18">
        <f>F246+G246-H246</f>
        <v>0</v>
      </c>
      <c r="J246" s="18">
        <v>0</v>
      </c>
      <c r="K246" s="18"/>
      <c r="L246" s="18">
        <f>F246+G246-J246-K246</f>
        <v>400000</v>
      </c>
      <c r="M246" s="30" t="str">
        <f>IF(I246&gt;0,"UNCLEARED",IF(I246=0,"CLEARED"))</f>
        <v>CLEARED</v>
      </c>
      <c r="N246" s="27"/>
    </row>
    <row r="247" spans="1:14" ht="14.4">
      <c r="A247" s="11">
        <v>170231</v>
      </c>
      <c r="B247" s="20" t="s">
        <v>481</v>
      </c>
      <c r="C247" s="26">
        <v>43081</v>
      </c>
      <c r="D247" s="27" t="s">
        <v>483</v>
      </c>
      <c r="E247" s="20" t="s">
        <v>484</v>
      </c>
      <c r="F247" s="18">
        <v>1900000</v>
      </c>
      <c r="G247" s="18"/>
      <c r="H247" s="31">
        <v>1900000</v>
      </c>
      <c r="I247" s="18">
        <f>F247+G247-H247</f>
        <v>0</v>
      </c>
      <c r="J247" s="18">
        <v>0</v>
      </c>
      <c r="K247" s="18">
        <v>200000</v>
      </c>
      <c r="L247" s="18">
        <f>F247+G247-J247-K247</f>
        <v>1700000</v>
      </c>
      <c r="M247" s="30" t="str">
        <f>IF(I247&gt;0,"UNCLEARED",IF(I247=0,"CLEARED"))</f>
        <v>CLEARED</v>
      </c>
      <c r="N247" s="27"/>
    </row>
    <row r="248" spans="1:14" ht="14.4">
      <c r="A248" s="11">
        <v>170231</v>
      </c>
      <c r="B248" s="20" t="s">
        <v>481</v>
      </c>
      <c r="C248" s="26">
        <v>43081</v>
      </c>
      <c r="D248" s="27" t="s">
        <v>483</v>
      </c>
      <c r="E248" s="20" t="s">
        <v>485</v>
      </c>
      <c r="F248" s="18">
        <v>1500000</v>
      </c>
      <c r="G248" s="18"/>
      <c r="H248" s="31">
        <v>1500000</v>
      </c>
      <c r="I248" s="18">
        <f>F248+G248-H248</f>
        <v>0</v>
      </c>
      <c r="J248" s="18">
        <v>0</v>
      </c>
      <c r="K248" s="18">
        <v>100000</v>
      </c>
      <c r="L248" s="18">
        <f>F248+G248-J248-K248</f>
        <v>1400000</v>
      </c>
      <c r="M248" s="30" t="str">
        <f>IF(I248&gt;0,"UNCLEARED",IF(I248=0,"CLEARED"))</f>
        <v>CLEARED</v>
      </c>
      <c r="N248" s="27"/>
    </row>
    <row r="249" spans="1:14" ht="14.4">
      <c r="A249" s="11">
        <v>170231</v>
      </c>
      <c r="B249" s="20" t="s">
        <v>481</v>
      </c>
      <c r="C249" s="26">
        <v>43045</v>
      </c>
      <c r="D249" s="27" t="s">
        <v>482</v>
      </c>
      <c r="E249" s="20" t="s">
        <v>124</v>
      </c>
      <c r="F249" s="18">
        <v>1250000</v>
      </c>
      <c r="G249" s="18">
        <v>0</v>
      </c>
      <c r="H249" s="31">
        <v>1250000</v>
      </c>
      <c r="I249" s="18">
        <f>F249+G249-H249</f>
        <v>0</v>
      </c>
      <c r="J249" s="18">
        <v>0</v>
      </c>
      <c r="K249" s="18">
        <v>80000</v>
      </c>
      <c r="L249" s="18">
        <f>F249+G249-J249-K249</f>
        <v>1170000</v>
      </c>
      <c r="M249" s="30" t="str">
        <f>IF(I249&gt;0,"UNCLEARED",IF(I249=0,"CLEARED"))</f>
        <v>CLEARED</v>
      </c>
      <c r="N249" s="27"/>
    </row>
    <row r="250" spans="1:14" ht="14.4">
      <c r="A250" s="11">
        <v>170236</v>
      </c>
      <c r="B250" s="20" t="s">
        <v>495</v>
      </c>
      <c r="C250" s="26">
        <v>43047</v>
      </c>
      <c r="D250" s="27" t="s">
        <v>496</v>
      </c>
      <c r="E250" s="20" t="s">
        <v>497</v>
      </c>
      <c r="F250" s="18">
        <v>1500000</v>
      </c>
      <c r="G250" s="18">
        <v>150000</v>
      </c>
      <c r="H250" s="31">
        <v>1650000</v>
      </c>
      <c r="I250" s="18">
        <f>F250+G250-H250</f>
        <v>0</v>
      </c>
      <c r="J250" s="18">
        <v>0</v>
      </c>
      <c r="K250" s="18">
        <v>450000</v>
      </c>
      <c r="L250" s="18">
        <f>F250+G250-J250-K250</f>
        <v>1200000</v>
      </c>
      <c r="M250" s="30" t="str">
        <f>IF(I250&gt;0,"UNCLEARED",IF(I250=0,"CLEARED"))</f>
        <v>CLEARED</v>
      </c>
      <c r="N250" s="27"/>
    </row>
    <row r="251" spans="1:14" ht="14.4">
      <c r="A251" s="11">
        <v>170243</v>
      </c>
      <c r="B251" s="20" t="s">
        <v>501</v>
      </c>
      <c r="C251" s="26">
        <v>43052</v>
      </c>
      <c r="D251" s="27" t="s">
        <v>502</v>
      </c>
      <c r="E251" s="20" t="s">
        <v>124</v>
      </c>
      <c r="F251" s="18">
        <v>1200000</v>
      </c>
      <c r="G251" s="18">
        <v>0</v>
      </c>
      <c r="H251" s="31">
        <v>1200000</v>
      </c>
      <c r="I251" s="18">
        <f>F251+G251-H251</f>
        <v>0</v>
      </c>
      <c r="J251" s="18">
        <v>0</v>
      </c>
      <c r="K251" s="18"/>
      <c r="L251" s="18">
        <f>F251+G251-J251-K251</f>
        <v>1200000</v>
      </c>
      <c r="M251" s="30" t="str">
        <f>IF(I251&gt;0,"UNCLEARED",IF(I251=0,"CLEARED"))</f>
        <v>CLEARED</v>
      </c>
      <c r="N251" s="27"/>
    </row>
    <row r="252" spans="1:14" ht="14.4">
      <c r="A252" s="11">
        <v>170243</v>
      </c>
      <c r="B252" s="20" t="s">
        <v>501</v>
      </c>
      <c r="C252" s="26">
        <v>43089</v>
      </c>
      <c r="D252" s="27" t="s">
        <v>503</v>
      </c>
      <c r="E252" s="20" t="s">
        <v>504</v>
      </c>
      <c r="F252" s="18">
        <v>300000</v>
      </c>
      <c r="G252" s="18"/>
      <c r="H252" s="31">
        <v>300000</v>
      </c>
      <c r="I252" s="18">
        <f>F252+G252-H252</f>
        <v>0</v>
      </c>
      <c r="J252" s="18">
        <v>0</v>
      </c>
      <c r="K252" s="18"/>
      <c r="L252" s="18">
        <f>H252-J252-K252</f>
        <v>300000</v>
      </c>
      <c r="M252" s="30" t="str">
        <f>IF(I252&gt;0,"UNCLEARED",IF(I252=0,"CLEARED"))</f>
        <v>CLEARED</v>
      </c>
      <c r="N252" s="27"/>
    </row>
    <row r="253" spans="1:14" ht="14.4">
      <c r="A253" s="11">
        <v>170250</v>
      </c>
      <c r="B253" s="20" t="s">
        <v>505</v>
      </c>
      <c r="C253" s="26">
        <v>43059</v>
      </c>
      <c r="D253" s="27" t="s">
        <v>506</v>
      </c>
      <c r="E253" s="20" t="s">
        <v>507</v>
      </c>
      <c r="F253" s="18">
        <v>66000000</v>
      </c>
      <c r="G253" s="18">
        <v>6600000</v>
      </c>
      <c r="H253" s="31">
        <v>30500000</v>
      </c>
      <c r="I253" s="18">
        <f>F253+G253-H253</f>
        <v>42100000</v>
      </c>
      <c r="J253" s="18">
        <v>0</v>
      </c>
      <c r="K253" s="18">
        <v>2100000</v>
      </c>
      <c r="L253" s="18">
        <f>F253+G253-J253-K253</f>
        <v>70500000</v>
      </c>
      <c r="M253" s="30" t="str">
        <f>IF(I253&gt;0,"UNCLEARED",IF(I253=0,"CLEARED"))</f>
        <v>UNCLEARED</v>
      </c>
      <c r="N253" s="27"/>
    </row>
    <row r="254" spans="1:14" ht="14.4">
      <c r="A254" s="11">
        <v>170251</v>
      </c>
      <c r="B254" s="20" t="s">
        <v>508</v>
      </c>
      <c r="C254" s="26">
        <v>43059</v>
      </c>
      <c r="D254" s="27" t="s">
        <v>509</v>
      </c>
      <c r="E254" s="20" t="s">
        <v>510</v>
      </c>
      <c r="F254" s="18">
        <v>300000</v>
      </c>
      <c r="G254" s="18">
        <v>0</v>
      </c>
      <c r="H254" s="31">
        <v>300000</v>
      </c>
      <c r="I254" s="18">
        <f>F254+G254-H254</f>
        <v>0</v>
      </c>
      <c r="J254" s="18">
        <v>0</v>
      </c>
      <c r="K254" s="18"/>
      <c r="L254" s="18">
        <f>F254+G254-J254-K254</f>
        <v>300000</v>
      </c>
      <c r="M254" s="30" t="str">
        <f>IF(I254&gt;0,"UNCLEARED",IF(I254=0,"CLEARED"))</f>
        <v>CLEARED</v>
      </c>
      <c r="N254" s="27"/>
    </row>
    <row r="255" spans="1:14" ht="14.4">
      <c r="A255" s="11">
        <v>170251</v>
      </c>
      <c r="B255" s="20" t="s">
        <v>508</v>
      </c>
      <c r="C255" s="26">
        <v>43059</v>
      </c>
      <c r="D255" s="27" t="s">
        <v>509</v>
      </c>
      <c r="E255" s="20" t="s">
        <v>491</v>
      </c>
      <c r="F255" s="18">
        <v>150000</v>
      </c>
      <c r="G255" s="18">
        <v>0</v>
      </c>
      <c r="H255" s="31">
        <v>150000</v>
      </c>
      <c r="I255" s="18">
        <f>F255+G255-H255</f>
        <v>0</v>
      </c>
      <c r="J255" s="18">
        <v>0</v>
      </c>
      <c r="K255" s="18"/>
      <c r="L255" s="18">
        <f>F255+G255-J255-K255</f>
        <v>150000</v>
      </c>
      <c r="M255" s="30" t="str">
        <f>IF(I255&gt;0,"UNCLEARED",IF(I255=0,"CLEARED"))</f>
        <v>CLEARED</v>
      </c>
      <c r="N255" s="27"/>
    </row>
    <row r="256" spans="1:14" ht="14.4">
      <c r="A256" s="11">
        <v>170253</v>
      </c>
      <c r="B256" s="20" t="s">
        <v>511</v>
      </c>
      <c r="C256" s="26">
        <v>43061</v>
      </c>
      <c r="D256" s="27" t="s">
        <v>512</v>
      </c>
      <c r="E256" s="20" t="s">
        <v>454</v>
      </c>
      <c r="F256" s="18">
        <v>5000000</v>
      </c>
      <c r="G256" s="18">
        <v>500000</v>
      </c>
      <c r="H256" s="31">
        <v>5500000</v>
      </c>
      <c r="I256" s="18">
        <f>F256+G256-H256</f>
        <v>0</v>
      </c>
      <c r="J256" s="18">
        <v>0</v>
      </c>
      <c r="K256" s="18">
        <v>1200000</v>
      </c>
      <c r="L256" s="18">
        <f>F256+G256-J256-K256</f>
        <v>4300000</v>
      </c>
      <c r="M256" s="30" t="str">
        <f>IF(I256&gt;0,"UNCLEARED",IF(I256=0,"CLEARED"))</f>
        <v>CLEARED</v>
      </c>
      <c r="N256" s="27"/>
    </row>
    <row r="257" spans="1:14" ht="14.4">
      <c r="A257" s="11">
        <v>170255</v>
      </c>
      <c r="B257" s="20" t="s">
        <v>513</v>
      </c>
      <c r="C257" s="26">
        <v>43063</v>
      </c>
      <c r="D257" s="27" t="s">
        <v>457</v>
      </c>
      <c r="E257" s="20" t="s">
        <v>514</v>
      </c>
      <c r="F257" s="18">
        <v>600000</v>
      </c>
      <c r="G257" s="18">
        <v>0</v>
      </c>
      <c r="H257" s="31">
        <v>600000</v>
      </c>
      <c r="I257" s="18">
        <f>F257+G257-H257</f>
        <v>0</v>
      </c>
      <c r="J257" s="18">
        <v>0</v>
      </c>
      <c r="K257" s="18"/>
      <c r="L257" s="18">
        <f>F257+G257-J257-K257</f>
        <v>600000</v>
      </c>
      <c r="M257" s="30" t="str">
        <f>IF(I257&gt;0,"UNCLEARED",IF(I257=0,"CLEARED"))</f>
        <v>CLEARED</v>
      </c>
      <c r="N257" s="27"/>
    </row>
    <row r="258" spans="1:14" ht="14.4">
      <c r="A258" s="11">
        <v>170256</v>
      </c>
      <c r="B258" s="20" t="s">
        <v>515</v>
      </c>
      <c r="C258" s="26">
        <v>43063</v>
      </c>
      <c r="D258" s="27" t="s">
        <v>516</v>
      </c>
      <c r="E258" s="20" t="s">
        <v>148</v>
      </c>
      <c r="F258" s="18">
        <v>1000000</v>
      </c>
      <c r="G258" s="18">
        <v>0</v>
      </c>
      <c r="H258" s="31">
        <v>1000000</v>
      </c>
      <c r="I258" s="18">
        <f>F258+G258-H258</f>
        <v>0</v>
      </c>
      <c r="J258" s="18">
        <v>0</v>
      </c>
      <c r="K258" s="18"/>
      <c r="L258" s="18">
        <f>F258+G258-J258-K258</f>
        <v>1000000</v>
      </c>
      <c r="M258" s="30" t="str">
        <f>IF(I258&gt;0,"UNCLEARED",IF(I258=0,"CLEARED"))</f>
        <v>CLEARED</v>
      </c>
      <c r="N258" s="27"/>
    </row>
    <row r="259" spans="1:14" ht="14.4">
      <c r="A259" s="11">
        <v>170256</v>
      </c>
      <c r="B259" s="20" t="s">
        <v>515</v>
      </c>
      <c r="C259" s="26">
        <v>43067</v>
      </c>
      <c r="D259" s="27" t="s">
        <v>517</v>
      </c>
      <c r="E259" s="20" t="s">
        <v>443</v>
      </c>
      <c r="F259" s="18">
        <v>650000</v>
      </c>
      <c r="G259" s="18">
        <v>0</v>
      </c>
      <c r="H259" s="31">
        <v>650000</v>
      </c>
      <c r="I259" s="18">
        <f>F259+G259-H259</f>
        <v>0</v>
      </c>
      <c r="J259" s="18">
        <v>0</v>
      </c>
      <c r="K259" s="18"/>
      <c r="L259" s="18">
        <f>F259+G259-J259-K259</f>
        <v>650000</v>
      </c>
      <c r="M259" s="30" t="str">
        <f>IF(I259&gt;0,"UNCLEARED",IF(I259=0,"CLEARED"))</f>
        <v>CLEARED</v>
      </c>
      <c r="N259" s="27"/>
    </row>
    <row r="260" spans="1:14" ht="14.4">
      <c r="A260" s="11">
        <v>170259</v>
      </c>
      <c r="B260" s="20" t="s">
        <v>518</v>
      </c>
      <c r="C260" s="26">
        <v>43067</v>
      </c>
      <c r="D260" s="27" t="s">
        <v>519</v>
      </c>
      <c r="E260" s="20" t="s">
        <v>444</v>
      </c>
      <c r="F260" s="18">
        <v>3050000</v>
      </c>
      <c r="G260" s="18">
        <v>305000</v>
      </c>
      <c r="H260" s="31">
        <v>3355000</v>
      </c>
      <c r="I260" s="18">
        <f>F260+G260-H260</f>
        <v>0</v>
      </c>
      <c r="J260" s="18">
        <v>0</v>
      </c>
      <c r="K260" s="18"/>
      <c r="L260" s="18">
        <f>F260+G260-J260-K260</f>
        <v>3355000</v>
      </c>
      <c r="M260" s="30" t="str">
        <f>IF(I260&gt;0,"UNCLEARED",IF(I260=0,"CLEARED"))</f>
        <v>CLEARED</v>
      </c>
      <c r="N260" s="27"/>
    </row>
    <row r="261" spans="1:14" ht="14.4">
      <c r="A261" s="11">
        <v>170261</v>
      </c>
      <c r="B261" s="20" t="s">
        <v>520</v>
      </c>
      <c r="C261" s="26">
        <v>43068</v>
      </c>
      <c r="D261" s="27" t="s">
        <v>521</v>
      </c>
      <c r="E261" s="20" t="s">
        <v>522</v>
      </c>
      <c r="F261" s="18">
        <v>6400000</v>
      </c>
      <c r="G261" s="18">
        <v>0</v>
      </c>
      <c r="H261" s="31">
        <v>6400000</v>
      </c>
      <c r="I261" s="18">
        <f>F261+G261-H261</f>
        <v>0</v>
      </c>
      <c r="J261" s="18">
        <v>0</v>
      </c>
      <c r="K261" s="18">
        <v>0</v>
      </c>
      <c r="L261" s="18">
        <f>F261+G261-J261-K261</f>
        <v>6400000</v>
      </c>
      <c r="M261" s="30" t="str">
        <f>IF(I261&gt;0,"UNCLEARED",IF(I261=0,"CLEARED"))</f>
        <v>CLEARED</v>
      </c>
      <c r="N261" s="27"/>
    </row>
    <row r="262" spans="1:14" ht="14.4">
      <c r="A262" s="11">
        <v>170263</v>
      </c>
      <c r="B262" s="20" t="s">
        <v>523</v>
      </c>
      <c r="C262" s="26">
        <v>43069</v>
      </c>
      <c r="D262" s="27" t="s">
        <v>524</v>
      </c>
      <c r="E262" s="20" t="s">
        <v>525</v>
      </c>
      <c r="F262" s="18">
        <v>200000</v>
      </c>
      <c r="G262" s="18">
        <v>0</v>
      </c>
      <c r="H262" s="31">
        <v>200000</v>
      </c>
      <c r="I262" s="18">
        <f>F262+G262-H262</f>
        <v>0</v>
      </c>
      <c r="J262" s="18">
        <v>0</v>
      </c>
      <c r="K262" s="18"/>
      <c r="L262" s="18">
        <f>F262+G262-J262-K262</f>
        <v>200000</v>
      </c>
      <c r="M262" s="30" t="str">
        <f>IF(I262&gt;0,"UNCLEARED",IF(I262=0,"CLEARED"))</f>
        <v>CLEARED</v>
      </c>
      <c r="N262" s="27"/>
    </row>
    <row r="263" spans="1:14" ht="14.4">
      <c r="A263" s="11">
        <v>170266</v>
      </c>
      <c r="B263" s="20" t="s">
        <v>526</v>
      </c>
      <c r="C263" s="26">
        <v>43079</v>
      </c>
      <c r="D263" s="27" t="s">
        <v>527</v>
      </c>
      <c r="E263" s="20" t="s">
        <v>389</v>
      </c>
      <c r="F263" s="18">
        <v>600000</v>
      </c>
      <c r="G263" s="18"/>
      <c r="H263" s="31">
        <v>600000</v>
      </c>
      <c r="I263" s="18">
        <f>F263+G263-H263</f>
        <v>0</v>
      </c>
      <c r="J263" s="18">
        <v>0</v>
      </c>
      <c r="K263" s="18"/>
      <c r="L263" s="18">
        <f>F263+G263-J263-K263</f>
        <v>600000</v>
      </c>
      <c r="M263" s="30" t="str">
        <f>IF(I263&gt;0,"UNCLEARED",IF(I263=0,"CLEARED"))</f>
        <v>CLEARED</v>
      </c>
      <c r="N263" s="27"/>
    </row>
    <row r="264" spans="1:14" ht="14.4">
      <c r="A264" s="11">
        <v>170270</v>
      </c>
      <c r="B264" s="20" t="s">
        <v>528</v>
      </c>
      <c r="C264" s="26">
        <v>42817</v>
      </c>
      <c r="D264" s="27" t="s">
        <v>46</v>
      </c>
      <c r="E264" s="20" t="s">
        <v>530</v>
      </c>
      <c r="F264" s="18">
        <v>3200000</v>
      </c>
      <c r="G264" s="18">
        <f>F264*10%</f>
        <v>320000</v>
      </c>
      <c r="H264" s="31">
        <v>3520000</v>
      </c>
      <c r="I264" s="18">
        <f>F264+G264-H264</f>
        <v>0</v>
      </c>
      <c r="J264" s="18"/>
      <c r="K264" s="18">
        <v>64000</v>
      </c>
      <c r="L264" s="18">
        <f>F264+G264-J264-K264</f>
        <v>3456000</v>
      </c>
      <c r="M264" s="30" t="str">
        <f>IF(I264&gt;0,"UNCLEARED",IF(I264=0,"CLEARED"))</f>
        <v>CLEARED</v>
      </c>
      <c r="N264" s="27"/>
    </row>
    <row r="265" spans="1:14" ht="14.4">
      <c r="A265" s="11">
        <v>170281</v>
      </c>
      <c r="B265" s="20" t="s">
        <v>537</v>
      </c>
      <c r="C265" s="13">
        <v>42762</v>
      </c>
      <c r="D265" s="14" t="s">
        <v>51</v>
      </c>
      <c r="E265" s="36" t="s">
        <v>538</v>
      </c>
      <c r="F265" s="16">
        <v>4600000</v>
      </c>
      <c r="G265" s="16">
        <v>0</v>
      </c>
      <c r="H265" s="18">
        <v>4600000</v>
      </c>
      <c r="I265" s="16">
        <f>F265+G265-H265-J265</f>
        <v>0</v>
      </c>
      <c r="J265" s="16"/>
      <c r="K265" s="16">
        <v>100000</v>
      </c>
      <c r="L265" s="16">
        <f>H265-J265-K265</f>
        <v>4500000</v>
      </c>
      <c r="M265" s="11" t="str">
        <f>IF(I265&gt;0,"UNCLEARED",IF(I265=0,"CLEARED"))</f>
        <v>CLEARED</v>
      </c>
      <c r="N265" s="19"/>
    </row>
    <row r="266" spans="1:14" ht="14.4">
      <c r="A266" s="11">
        <v>170282</v>
      </c>
      <c r="B266" s="20" t="s">
        <v>539</v>
      </c>
      <c r="C266" s="13">
        <v>42755</v>
      </c>
      <c r="D266" s="14" t="s">
        <v>51</v>
      </c>
      <c r="E266" s="36" t="s">
        <v>540</v>
      </c>
      <c r="F266" s="16">
        <v>1500000</v>
      </c>
      <c r="G266" s="16">
        <v>0</v>
      </c>
      <c r="H266" s="18">
        <v>1500000</v>
      </c>
      <c r="I266" s="16">
        <f>F266+G266-H266</f>
        <v>0</v>
      </c>
      <c r="J266" s="16"/>
      <c r="K266" s="16"/>
      <c r="L266" s="16">
        <f>H266-J266-K266</f>
        <v>1500000</v>
      </c>
      <c r="M266" s="11" t="str">
        <f>IF(I266&gt;0,"UNCLEARED",IF(I266=0,"CLEARED"))</f>
        <v>CLEARED</v>
      </c>
      <c r="N266" s="19"/>
    </row>
    <row r="267" spans="1:14" ht="14.4">
      <c r="A267" s="11">
        <v>170283</v>
      </c>
      <c r="B267" s="21" t="s">
        <v>541</v>
      </c>
      <c r="C267" s="13">
        <v>42761</v>
      </c>
      <c r="D267" s="37" t="s">
        <v>54</v>
      </c>
      <c r="E267" s="38" t="s">
        <v>542</v>
      </c>
      <c r="F267" s="17">
        <v>3300000</v>
      </c>
      <c r="G267" s="17"/>
      <c r="H267" s="17">
        <v>3300000</v>
      </c>
      <c r="I267" s="16">
        <f>F267+G267-H267</f>
        <v>0</v>
      </c>
      <c r="J267" s="16"/>
      <c r="K267" s="16">
        <v>250000</v>
      </c>
      <c r="L267" s="16">
        <f>H267-J267-K267</f>
        <v>3050000</v>
      </c>
      <c r="M267" s="11" t="str">
        <f>IF(I267&gt;0,"UNCLEARED",IF(I267=0,"CLEARED"))</f>
        <v>CLEARED</v>
      </c>
      <c r="N267" s="19"/>
    </row>
    <row r="268" spans="1:14" ht="14.4">
      <c r="A268" s="11">
        <v>170284</v>
      </c>
      <c r="B268" s="21" t="s">
        <v>543</v>
      </c>
      <c r="C268" s="24">
        <v>42773</v>
      </c>
      <c r="D268" s="11" t="s">
        <v>54</v>
      </c>
      <c r="E268" s="25" t="s">
        <v>544</v>
      </c>
      <c r="F268" s="17">
        <v>5000000</v>
      </c>
      <c r="G268" s="17">
        <f>F268*10%</f>
        <v>500000</v>
      </c>
      <c r="H268" s="17">
        <v>5500000</v>
      </c>
      <c r="I268" s="16">
        <f>F268+G268-H268</f>
        <v>0</v>
      </c>
      <c r="J268" s="16"/>
      <c r="K268" s="16">
        <v>1250000</v>
      </c>
      <c r="L268" s="16">
        <f>H268-J268-K268</f>
        <v>4250000</v>
      </c>
      <c r="M268" s="11" t="str">
        <f>IF(I268&gt;0,"UNCLEARED",IF(I268=0,"CLEARED"))</f>
        <v>CLEARED</v>
      </c>
      <c r="N268" s="19"/>
    </row>
    <row r="269" spans="1:14" ht="14.4">
      <c r="A269" s="11">
        <v>170284</v>
      </c>
      <c r="B269" s="21" t="s">
        <v>545</v>
      </c>
      <c r="C269" s="24">
        <v>42811</v>
      </c>
      <c r="D269" s="11" t="s">
        <v>54</v>
      </c>
      <c r="E269" s="25" t="s">
        <v>546</v>
      </c>
      <c r="F269" s="49">
        <v>5000000</v>
      </c>
      <c r="G269" s="17">
        <f>F269*10%</f>
        <v>500000</v>
      </c>
      <c r="H269" s="50">
        <v>5500000</v>
      </c>
      <c r="I269" s="16">
        <f>F269+G269-H269</f>
        <v>0</v>
      </c>
      <c r="J269" s="16"/>
      <c r="K269" s="16"/>
      <c r="L269" s="16">
        <f>H269-J269-K269</f>
        <v>5500000</v>
      </c>
      <c r="M269" s="11" t="str">
        <f>IF(I269&gt;0,"UNCLEARED",IF(I269=0,"CLEARED"))</f>
        <v>CLEARED</v>
      </c>
      <c r="N269" s="19"/>
    </row>
    <row r="270" spans="1:14" ht="14.4">
      <c r="A270" s="11">
        <v>170284</v>
      </c>
      <c r="B270" s="21" t="s">
        <v>543</v>
      </c>
      <c r="C270" s="24">
        <v>42872</v>
      </c>
      <c r="D270" s="11" t="s">
        <v>54</v>
      </c>
      <c r="E270" s="25" t="s">
        <v>547</v>
      </c>
      <c r="F270" s="51">
        <v>5000000</v>
      </c>
      <c r="G270" s="17">
        <f>F270*10%</f>
        <v>500000</v>
      </c>
      <c r="H270" s="51">
        <v>5500000</v>
      </c>
      <c r="I270" s="16">
        <f>F270+G270-H270</f>
        <v>0</v>
      </c>
      <c r="J270" s="16">
        <f>F270*2%</f>
        <v>100000</v>
      </c>
      <c r="K270" s="16"/>
      <c r="L270" s="16">
        <f>H270-J270-K270</f>
        <v>5400000</v>
      </c>
      <c r="M270" s="11" t="str">
        <f>IF(I270&gt;0,"UNCLEARED",IF(I270=0,"CLEARED"))</f>
        <v>CLEARED</v>
      </c>
      <c r="N270" s="19"/>
    </row>
    <row r="271" spans="1:14" ht="14.4">
      <c r="A271" s="11">
        <v>170284</v>
      </c>
      <c r="B271" s="21" t="s">
        <v>545</v>
      </c>
      <c r="C271" s="24">
        <v>42905</v>
      </c>
      <c r="D271" s="11" t="s">
        <v>54</v>
      </c>
      <c r="E271" s="25" t="s">
        <v>548</v>
      </c>
      <c r="F271" s="51">
        <v>5000000</v>
      </c>
      <c r="G271" s="17">
        <f>F271*10%</f>
        <v>500000</v>
      </c>
      <c r="H271" s="51">
        <v>5500000</v>
      </c>
      <c r="I271" s="16">
        <f>F271+G271-H271</f>
        <v>0</v>
      </c>
      <c r="J271" s="16"/>
      <c r="K271" s="16">
        <v>100000</v>
      </c>
      <c r="L271" s="16">
        <f>H271-J271-K271</f>
        <v>5400000</v>
      </c>
      <c r="M271" s="11" t="str">
        <f>IF(I271&gt;0,"UNCLEARED",IF(I271=0,"CLEARED"))</f>
        <v>CLEARED</v>
      </c>
      <c r="N271" s="19"/>
    </row>
    <row r="272" spans="1:14" ht="14.4">
      <c r="A272" s="11">
        <v>170284</v>
      </c>
      <c r="B272" s="21" t="s">
        <v>549</v>
      </c>
      <c r="C272" s="13">
        <v>42766</v>
      </c>
      <c r="D272" s="37" t="s">
        <v>54</v>
      </c>
      <c r="E272" s="25" t="s">
        <v>550</v>
      </c>
      <c r="F272" s="17">
        <v>5000000</v>
      </c>
      <c r="G272" s="17">
        <f>F272*10%</f>
        <v>500000</v>
      </c>
      <c r="H272" s="17">
        <v>5500000</v>
      </c>
      <c r="I272" s="16">
        <f>F272+G272-H272</f>
        <v>0</v>
      </c>
      <c r="J272" s="16"/>
      <c r="K272" s="16">
        <v>250000</v>
      </c>
      <c r="L272" s="16">
        <f>H272-J272-K272</f>
        <v>5250000</v>
      </c>
      <c r="M272" s="11" t="str">
        <f>IF(I272&gt;0,"UNCLEARED",IF(I272=0,"CLEARED"))</f>
        <v>CLEARED</v>
      </c>
      <c r="N272" s="19"/>
    </row>
    <row r="273" spans="1:14" ht="14.4">
      <c r="A273" s="11">
        <v>170284</v>
      </c>
      <c r="B273" s="21" t="s">
        <v>551</v>
      </c>
      <c r="C273" s="24">
        <v>42842</v>
      </c>
      <c r="D273" s="11" t="s">
        <v>54</v>
      </c>
      <c r="E273" s="25" t="s">
        <v>547</v>
      </c>
      <c r="F273" s="51">
        <v>5000000</v>
      </c>
      <c r="G273" s="17">
        <f>F273*10%</f>
        <v>500000</v>
      </c>
      <c r="H273" s="51">
        <v>5500000</v>
      </c>
      <c r="I273" s="16">
        <f>F273+G273-H273</f>
        <v>0</v>
      </c>
      <c r="J273" s="16"/>
      <c r="K273" s="16"/>
      <c r="L273" s="16">
        <f>H273-J273-K273</f>
        <v>5500000</v>
      </c>
      <c r="M273" s="11" t="str">
        <f>IF(I273&gt;0,"UNCLEARED",IF(I273=0,"CLEARED"))</f>
        <v>CLEARED</v>
      </c>
      <c r="N273" s="19"/>
    </row>
    <row r="274" spans="1:14" ht="14.4">
      <c r="A274" s="11">
        <v>170285</v>
      </c>
      <c r="B274" s="21" t="s">
        <v>552</v>
      </c>
      <c r="C274" s="24">
        <v>42769</v>
      </c>
      <c r="D274" s="11" t="s">
        <v>51</v>
      </c>
      <c r="E274" s="25" t="s">
        <v>553</v>
      </c>
      <c r="F274" s="17">
        <v>4900000</v>
      </c>
      <c r="G274" s="17">
        <f>F274*10%</f>
        <v>490000</v>
      </c>
      <c r="H274" s="17">
        <v>5390000</v>
      </c>
      <c r="I274" s="16">
        <f>F274+G274-H274</f>
        <v>0</v>
      </c>
      <c r="J274" s="16"/>
      <c r="K274" s="16">
        <v>100000</v>
      </c>
      <c r="L274" s="16">
        <f>H274-J274-K274</f>
        <v>5290000</v>
      </c>
      <c r="M274" s="11" t="str">
        <f>IF(I274&gt;0,"UNCLEARED",IF(I274=0,"CLEARED"))</f>
        <v>CLEARED</v>
      </c>
      <c r="N274" s="19"/>
    </row>
    <row r="275" spans="1:14" ht="14.4">
      <c r="A275" s="11">
        <v>170286</v>
      </c>
      <c r="B275" s="21" t="s">
        <v>554</v>
      </c>
      <c r="C275" s="24">
        <v>42772</v>
      </c>
      <c r="D275" s="11" t="s">
        <v>51</v>
      </c>
      <c r="E275" s="25" t="s">
        <v>555</v>
      </c>
      <c r="F275" s="17">
        <v>2400000</v>
      </c>
      <c r="G275" s="17"/>
      <c r="H275" s="17">
        <v>2400000</v>
      </c>
      <c r="I275" s="16">
        <f>F275+G275-H275</f>
        <v>0</v>
      </c>
      <c r="J275" s="16"/>
      <c r="K275" s="16"/>
      <c r="L275" s="16">
        <f>H275-J275-K275</f>
        <v>2400000</v>
      </c>
      <c r="M275" s="11" t="str">
        <f>IF(I275&gt;0,"UNCLEARED",IF(I275=0,"CLEARED"))</f>
        <v>CLEARED</v>
      </c>
      <c r="N275" s="19"/>
    </row>
    <row r="276" spans="1:14" ht="14.4">
      <c r="A276" s="11">
        <v>170287</v>
      </c>
      <c r="B276" s="21" t="s">
        <v>556</v>
      </c>
      <c r="C276" s="24">
        <v>42776</v>
      </c>
      <c r="D276" s="11" t="s">
        <v>51</v>
      </c>
      <c r="E276" s="25" t="s">
        <v>557</v>
      </c>
      <c r="F276" s="17">
        <v>18800000</v>
      </c>
      <c r="G276" s="17">
        <f>F276*10%</f>
        <v>1880000</v>
      </c>
      <c r="H276" s="17">
        <v>20680000</v>
      </c>
      <c r="I276" s="16">
        <f>F276+G276-H276</f>
        <v>0</v>
      </c>
      <c r="J276" s="16"/>
      <c r="K276" s="16">
        <v>2000000</v>
      </c>
      <c r="L276" s="16">
        <f>H276-J276-K276</f>
        <v>18680000</v>
      </c>
      <c r="M276" s="11" t="str">
        <f>IF(I276&gt;0,"UNCLEARED",IF(I276=0,"CLEARED"))</f>
        <v>CLEARED</v>
      </c>
      <c r="N276" s="19"/>
    </row>
    <row r="277" spans="1:14" ht="14.4">
      <c r="A277" s="11">
        <v>170288</v>
      </c>
      <c r="B277" s="21" t="s">
        <v>558</v>
      </c>
      <c r="C277" s="24">
        <v>42782</v>
      </c>
      <c r="D277" s="11" t="s">
        <v>51</v>
      </c>
      <c r="E277" s="25" t="s">
        <v>559</v>
      </c>
      <c r="F277" s="17">
        <v>500000</v>
      </c>
      <c r="G277" s="17"/>
      <c r="H277" s="17">
        <v>500000</v>
      </c>
      <c r="I277" s="16">
        <f>F277+G277-H277</f>
        <v>0</v>
      </c>
      <c r="J277" s="16"/>
      <c r="K277" s="16"/>
      <c r="L277" s="16">
        <f>H277-J277-K277</f>
        <v>500000</v>
      </c>
      <c r="M277" s="11" t="str">
        <f>IF(I277&gt;0,"UNCLEARED",IF(I277=0,"CLEARED"))</f>
        <v>CLEARED</v>
      </c>
      <c r="N277" s="19"/>
    </row>
    <row r="278" spans="1:14" ht="14.4">
      <c r="A278" s="11">
        <v>170290</v>
      </c>
      <c r="B278" s="21" t="s">
        <v>560</v>
      </c>
      <c r="C278" s="24">
        <v>42786</v>
      </c>
      <c r="D278" s="11" t="s">
        <v>51</v>
      </c>
      <c r="E278" s="25" t="s">
        <v>561</v>
      </c>
      <c r="F278" s="17">
        <v>1500000</v>
      </c>
      <c r="G278" s="17"/>
      <c r="H278" s="17">
        <v>1500000</v>
      </c>
      <c r="I278" s="16">
        <f>F278+G278-H278</f>
        <v>0</v>
      </c>
      <c r="J278" s="16"/>
      <c r="K278" s="16"/>
      <c r="L278" s="16">
        <f>H278-J278-K278</f>
        <v>1500000</v>
      </c>
      <c r="M278" s="11" t="str">
        <f>IF(I278&gt;0,"UNCLEARED",IF(I278=0,"CLEARED"))</f>
        <v>CLEARED</v>
      </c>
      <c r="N278" s="19"/>
    </row>
    <row r="279" spans="1:14" ht="14.4">
      <c r="A279" s="11">
        <v>170291</v>
      </c>
      <c r="B279" s="21" t="s">
        <v>562</v>
      </c>
      <c r="C279" s="24">
        <v>42788</v>
      </c>
      <c r="D279" s="11" t="s">
        <v>51</v>
      </c>
      <c r="E279" s="25" t="s">
        <v>563</v>
      </c>
      <c r="F279" s="17">
        <v>8000000</v>
      </c>
      <c r="G279" s="17">
        <f>F279*10%</f>
        <v>800000</v>
      </c>
      <c r="H279" s="17">
        <v>8800000</v>
      </c>
      <c r="I279" s="16">
        <f>F279+G279-H279</f>
        <v>0</v>
      </c>
      <c r="J279" s="16"/>
      <c r="K279" s="16">
        <v>100000</v>
      </c>
      <c r="L279" s="16">
        <f>H279-J279-K279</f>
        <v>8700000</v>
      </c>
      <c r="M279" s="11" t="str">
        <f>IF(I279&gt;0,"UNCLEARED",IF(I279=0,"CLEARED"))</f>
        <v>CLEARED</v>
      </c>
      <c r="N279" s="19"/>
    </row>
    <row r="280" spans="1:14" ht="14.4">
      <c r="A280" s="11">
        <v>170292</v>
      </c>
      <c r="B280" s="21" t="s">
        <v>564</v>
      </c>
      <c r="C280" s="24">
        <v>42793</v>
      </c>
      <c r="D280" s="11" t="s">
        <v>51</v>
      </c>
      <c r="E280" s="25" t="s">
        <v>566</v>
      </c>
      <c r="F280" s="17">
        <v>5600000</v>
      </c>
      <c r="G280" s="17"/>
      <c r="H280" s="17">
        <v>5600000</v>
      </c>
      <c r="I280" s="16">
        <f>F280+G280-H280</f>
        <v>0</v>
      </c>
      <c r="J280" s="16"/>
      <c r="K280" s="16"/>
      <c r="L280" s="16">
        <f>H280-J280-K280</f>
        <v>5600000</v>
      </c>
      <c r="M280" s="11" t="str">
        <f>IF(I280&gt;0,"UNCLEARED",IF(I280=0,"CLEARED"))</f>
        <v>CLEARED</v>
      </c>
      <c r="N280" s="19"/>
    </row>
    <row r="281" spans="1:14" ht="14.4">
      <c r="A281" s="11">
        <v>170292</v>
      </c>
      <c r="B281" s="21" t="s">
        <v>564</v>
      </c>
      <c r="C281" s="24">
        <v>42789</v>
      </c>
      <c r="D281" s="11" t="s">
        <v>51</v>
      </c>
      <c r="E281" s="25" t="s">
        <v>565</v>
      </c>
      <c r="F281" s="17">
        <v>1300000</v>
      </c>
      <c r="G281" s="17"/>
      <c r="H281" s="17">
        <v>1300000</v>
      </c>
      <c r="I281" s="16">
        <f>F281+G281-H281</f>
        <v>0</v>
      </c>
      <c r="J281" s="16"/>
      <c r="K281" s="16"/>
      <c r="L281" s="16">
        <f>H281-J281-K281</f>
        <v>1300000</v>
      </c>
      <c r="M281" s="11" t="str">
        <f>IF(I281&gt;0,"UNCLEARED",IF(I281=0,"CLEARED"))</f>
        <v>CLEARED</v>
      </c>
      <c r="N281" s="19"/>
    </row>
    <row r="282" spans="1:14" ht="14.4">
      <c r="A282" s="11">
        <v>170292</v>
      </c>
      <c r="B282" s="21" t="s">
        <v>564</v>
      </c>
      <c r="C282" s="24">
        <v>42789</v>
      </c>
      <c r="D282" s="11" t="s">
        <v>46</v>
      </c>
      <c r="E282" s="25" t="s">
        <v>567</v>
      </c>
      <c r="F282" s="17">
        <v>1000000</v>
      </c>
      <c r="G282" s="17">
        <v>0</v>
      </c>
      <c r="H282" s="17">
        <v>1000000</v>
      </c>
      <c r="I282" s="16">
        <f>F282+G282-H282</f>
        <v>0</v>
      </c>
      <c r="J282" s="16"/>
      <c r="K282" s="16"/>
      <c r="L282" s="16">
        <f>H282-J282-K282</f>
        <v>1000000</v>
      </c>
      <c r="M282" s="11" t="str">
        <f>IF(I282&gt;0,"UNCLEARED",IF(I282=0,"CLEARED"))</f>
        <v>CLEARED</v>
      </c>
      <c r="N282" s="19"/>
    </row>
    <row r="283" spans="1:14" ht="14.4">
      <c r="A283" s="11">
        <v>170295</v>
      </c>
      <c r="B283" s="21" t="s">
        <v>568</v>
      </c>
      <c r="C283" s="24">
        <v>42794</v>
      </c>
      <c r="D283" s="11" t="s">
        <v>54</v>
      </c>
      <c r="E283" s="25" t="s">
        <v>569</v>
      </c>
      <c r="F283" s="17">
        <v>300000</v>
      </c>
      <c r="G283" s="17"/>
      <c r="H283" s="17">
        <v>300000</v>
      </c>
      <c r="I283" s="16">
        <f>F283+G283-H283</f>
        <v>0</v>
      </c>
      <c r="J283" s="16"/>
      <c r="K283" s="16">
        <v>100000</v>
      </c>
      <c r="L283" s="16">
        <f>H283-J283-K283</f>
        <v>200000</v>
      </c>
      <c r="M283" s="11" t="str">
        <f>IF(I283&gt;0,"UNCLEARED",IF(I283=0,"CLEARED"))</f>
        <v>CLEARED</v>
      </c>
      <c r="N283" s="19"/>
    </row>
    <row r="284" spans="1:14" ht="14.4">
      <c r="A284" s="11">
        <v>170296</v>
      </c>
      <c r="B284" s="21" t="s">
        <v>570</v>
      </c>
      <c r="C284" s="24">
        <v>42773</v>
      </c>
      <c r="D284" s="11" t="s">
        <v>46</v>
      </c>
      <c r="E284" s="25" t="s">
        <v>571</v>
      </c>
      <c r="F284" s="17">
        <v>700000</v>
      </c>
      <c r="G284" s="17">
        <v>0</v>
      </c>
      <c r="H284" s="17">
        <v>700000</v>
      </c>
      <c r="I284" s="16">
        <f>F284+G284-H284</f>
        <v>0</v>
      </c>
      <c r="J284" s="16"/>
      <c r="K284" s="16"/>
      <c r="L284" s="16">
        <f>H284-J284-K284</f>
        <v>700000</v>
      </c>
      <c r="M284" s="11" t="str">
        <f>IF(I284&gt;0,"UNCLEARED",IF(I284=0,"CLEARED"))</f>
        <v>CLEARED</v>
      </c>
      <c r="N284" s="19"/>
    </row>
    <row r="285" spans="1:14" ht="14.4">
      <c r="A285" s="11">
        <v>170297</v>
      </c>
      <c r="B285" s="21" t="s">
        <v>572</v>
      </c>
      <c r="C285" s="24">
        <v>42788</v>
      </c>
      <c r="D285" s="11" t="s">
        <v>46</v>
      </c>
      <c r="E285" s="25" t="s">
        <v>573</v>
      </c>
      <c r="F285" s="17">
        <v>150000</v>
      </c>
      <c r="G285" s="17">
        <v>0</v>
      </c>
      <c r="H285" s="17">
        <v>150000</v>
      </c>
      <c r="I285" s="16">
        <f>F285+G285-H285</f>
        <v>0</v>
      </c>
      <c r="J285" s="16"/>
      <c r="K285" s="16"/>
      <c r="L285" s="16">
        <f>H285-J285-K285</f>
        <v>150000</v>
      </c>
      <c r="M285" s="11" t="str">
        <f>IF(I285&gt;0,"UNCLEARED",IF(I285=0,"CLEARED"))</f>
        <v>CLEARED</v>
      </c>
      <c r="N285" s="19"/>
    </row>
    <row r="286" spans="1:14" ht="14.4">
      <c r="A286" s="11">
        <v>170300</v>
      </c>
      <c r="B286" s="21" t="s">
        <v>574</v>
      </c>
      <c r="C286" s="24">
        <v>42802</v>
      </c>
      <c r="D286" s="11" t="s">
        <v>51</v>
      </c>
      <c r="E286" s="25" t="s">
        <v>575</v>
      </c>
      <c r="F286" s="49">
        <v>27000000</v>
      </c>
      <c r="G286" s="17">
        <f>F286*10%</f>
        <v>2700000</v>
      </c>
      <c r="H286" s="49">
        <v>29700000</v>
      </c>
      <c r="I286" s="16">
        <f>F286+G286-H286</f>
        <v>0</v>
      </c>
      <c r="J286" s="16"/>
      <c r="K286" s="16">
        <v>3071000</v>
      </c>
      <c r="L286" s="16">
        <f>H286-J286-K286</f>
        <v>26629000</v>
      </c>
      <c r="M286" s="11" t="str">
        <f>IF(I286&gt;0,"UNCLEARED",IF(I286=0,"CLEARED"))</f>
        <v>CLEARED</v>
      </c>
      <c r="N286" s="19"/>
    </row>
    <row r="287" spans="1:14" ht="14.4">
      <c r="A287" s="11">
        <v>170301</v>
      </c>
      <c r="B287" s="21" t="s">
        <v>576</v>
      </c>
      <c r="C287" s="24">
        <v>42808</v>
      </c>
      <c r="D287" s="11" t="s">
        <v>51</v>
      </c>
      <c r="E287" s="25" t="s">
        <v>577</v>
      </c>
      <c r="F287" s="49">
        <v>4500000</v>
      </c>
      <c r="G287" s="17">
        <f>F287*10%</f>
        <v>450000</v>
      </c>
      <c r="H287" s="49">
        <v>4950000</v>
      </c>
      <c r="I287" s="16">
        <f>F287+G287-H287</f>
        <v>0</v>
      </c>
      <c r="J287" s="16"/>
      <c r="K287" s="16">
        <v>180000</v>
      </c>
      <c r="L287" s="16">
        <f>H287-J287-K287</f>
        <v>4770000</v>
      </c>
      <c r="M287" s="11" t="str">
        <f>IF(I287&gt;0,"UNCLEARED",IF(I287=0,"CLEARED"))</f>
        <v>CLEARED</v>
      </c>
      <c r="N287" s="19"/>
    </row>
    <row r="288" spans="1:14" ht="14.4">
      <c r="A288" s="11">
        <v>170302</v>
      </c>
      <c r="B288" s="21" t="s">
        <v>578</v>
      </c>
      <c r="C288" s="24">
        <v>42808</v>
      </c>
      <c r="D288" s="11" t="s">
        <v>51</v>
      </c>
      <c r="E288" s="25" t="s">
        <v>579</v>
      </c>
      <c r="F288" s="49">
        <v>1500000</v>
      </c>
      <c r="G288" s="17"/>
      <c r="H288" s="49">
        <v>1500000</v>
      </c>
      <c r="I288" s="16">
        <f>F288+G288-H288</f>
        <v>0</v>
      </c>
      <c r="J288" s="16"/>
      <c r="K288" s="16"/>
      <c r="L288" s="16">
        <f>H288-J288-K288</f>
        <v>1500000</v>
      </c>
      <c r="M288" s="11" t="str">
        <f>IF(I288&gt;0,"UNCLEARED",IF(I288=0,"CLEARED"))</f>
        <v>CLEARED</v>
      </c>
      <c r="N288" s="19"/>
    </row>
    <row r="289" spans="1:14" ht="14.4">
      <c r="A289" s="11">
        <v>170303</v>
      </c>
      <c r="B289" s="21" t="s">
        <v>580</v>
      </c>
      <c r="C289" s="24">
        <v>42814</v>
      </c>
      <c r="D289" s="11" t="s">
        <v>51</v>
      </c>
      <c r="E289" s="25" t="s">
        <v>582</v>
      </c>
      <c r="F289" s="49">
        <v>900000</v>
      </c>
      <c r="G289" s="17"/>
      <c r="H289" s="49">
        <v>900000</v>
      </c>
      <c r="I289" s="16">
        <f>F289+G289-H289</f>
        <v>0</v>
      </c>
      <c r="J289" s="16"/>
      <c r="K289" s="16"/>
      <c r="L289" s="16">
        <f>H289-J289-K289</f>
        <v>900000</v>
      </c>
      <c r="M289" s="11" t="str">
        <f>IF(I289&gt;0,"UNCLEARED",IF(I289=0,"CLEARED"))</f>
        <v>CLEARED</v>
      </c>
      <c r="N289" s="19"/>
    </row>
    <row r="290" spans="1:14" ht="14.4">
      <c r="A290" s="11">
        <v>170303</v>
      </c>
      <c r="B290" s="21" t="s">
        <v>580</v>
      </c>
      <c r="C290" s="24">
        <v>42810</v>
      </c>
      <c r="D290" s="11" t="s">
        <v>51</v>
      </c>
      <c r="E290" s="25" t="s">
        <v>581</v>
      </c>
      <c r="F290" s="49">
        <v>450000</v>
      </c>
      <c r="G290" s="17"/>
      <c r="H290" s="49">
        <v>450000</v>
      </c>
      <c r="I290" s="16">
        <f>F290+G290-H290</f>
        <v>0</v>
      </c>
      <c r="J290" s="16"/>
      <c r="K290" s="16"/>
      <c r="L290" s="16">
        <f>H290-J290-K290</f>
        <v>450000</v>
      </c>
      <c r="M290" s="11" t="str">
        <f>IF(I290&gt;0,"UNCLEARED",IF(I290=0,"CLEARED"))</f>
        <v>CLEARED</v>
      </c>
      <c r="N290" s="19"/>
    </row>
    <row r="291" spans="1:14" ht="14.4">
      <c r="A291" s="11">
        <v>170305</v>
      </c>
      <c r="B291" s="21" t="s">
        <v>583</v>
      </c>
      <c r="C291" s="24">
        <v>42815</v>
      </c>
      <c r="D291" s="11" t="s">
        <v>51</v>
      </c>
      <c r="E291" s="25" t="s">
        <v>584</v>
      </c>
      <c r="F291" s="49">
        <v>4500000</v>
      </c>
      <c r="G291" s="17"/>
      <c r="H291" s="49">
        <v>4500000</v>
      </c>
      <c r="I291" s="16">
        <f>F291+G291-H291</f>
        <v>0</v>
      </c>
      <c r="J291" s="16"/>
      <c r="K291" s="16"/>
      <c r="L291" s="16">
        <f>H291-J291-K291</f>
        <v>4500000</v>
      </c>
      <c r="M291" s="11" t="str">
        <f>IF(I291&gt;0,"UNCLEARED",IF(I291=0,"CLEARED"))</f>
        <v>CLEARED</v>
      </c>
      <c r="N291" s="19"/>
    </row>
    <row r="292" spans="1:14" ht="14.4">
      <c r="A292" s="11">
        <v>170306</v>
      </c>
      <c r="B292" s="21" t="s">
        <v>585</v>
      </c>
      <c r="C292" s="24">
        <v>42817</v>
      </c>
      <c r="D292" s="11" t="s">
        <v>51</v>
      </c>
      <c r="E292" s="25" t="s">
        <v>586</v>
      </c>
      <c r="F292" s="49">
        <v>4500000</v>
      </c>
      <c r="G292" s="17"/>
      <c r="H292" s="49">
        <v>4500000</v>
      </c>
      <c r="I292" s="16">
        <f>F292+G292-H292</f>
        <v>0</v>
      </c>
      <c r="J292" s="16"/>
      <c r="K292" s="16">
        <v>300000</v>
      </c>
      <c r="L292" s="16">
        <f>H292-J292-K292</f>
        <v>4200000</v>
      </c>
      <c r="M292" s="11" t="str">
        <f>IF(I292&gt;0,"UNCLEARED",IF(I292=0,"CLEARED"))</f>
        <v>CLEARED</v>
      </c>
      <c r="N292" s="19"/>
    </row>
    <row r="293" spans="1:14" ht="14.4">
      <c r="A293" s="11">
        <v>170308</v>
      </c>
      <c r="B293" s="21" t="s">
        <v>587</v>
      </c>
      <c r="C293" s="24">
        <v>42800</v>
      </c>
      <c r="D293" s="11" t="s">
        <v>54</v>
      </c>
      <c r="E293" s="25" t="s">
        <v>588</v>
      </c>
      <c r="F293" s="49">
        <v>100000</v>
      </c>
      <c r="G293" s="17"/>
      <c r="H293" s="52">
        <v>100000</v>
      </c>
      <c r="I293" s="16">
        <f>F293+G293-H293</f>
        <v>0</v>
      </c>
      <c r="J293" s="16"/>
      <c r="K293" s="16"/>
      <c r="L293" s="16">
        <f>H293-J293-K293</f>
        <v>100000</v>
      </c>
      <c r="M293" s="11" t="str">
        <f>IF(I293&gt;0,"UNCLEARED",IF(I293=0,"CLEARED"))</f>
        <v>CLEARED</v>
      </c>
      <c r="N293" s="19"/>
    </row>
    <row r="294" spans="1:14" ht="14.4">
      <c r="A294" s="11">
        <v>170309</v>
      </c>
      <c r="B294" s="21" t="s">
        <v>589</v>
      </c>
      <c r="C294" s="24">
        <v>42800</v>
      </c>
      <c r="D294" s="11" t="s">
        <v>54</v>
      </c>
      <c r="E294" s="25" t="s">
        <v>590</v>
      </c>
      <c r="F294" s="53">
        <v>70000</v>
      </c>
      <c r="G294" s="17"/>
      <c r="H294" s="52">
        <v>70000</v>
      </c>
      <c r="I294" s="16">
        <f>F294+G294-H294</f>
        <v>0</v>
      </c>
      <c r="J294" s="16"/>
      <c r="K294" s="16"/>
      <c r="L294" s="16">
        <f>H294-J294-K294</f>
        <v>70000</v>
      </c>
      <c r="M294" s="11" t="str">
        <f>IF(I294&gt;0,"UNCLEARED",IF(I294=0,"CLEARED"))</f>
        <v>CLEARED</v>
      </c>
      <c r="N294" s="19"/>
    </row>
    <row r="295" spans="1:14" ht="14.4">
      <c r="A295" s="11">
        <v>170310</v>
      </c>
      <c r="B295" s="21" t="s">
        <v>591</v>
      </c>
      <c r="C295" s="24">
        <v>42807</v>
      </c>
      <c r="D295" s="11" t="s">
        <v>54</v>
      </c>
      <c r="E295" s="25" t="s">
        <v>592</v>
      </c>
      <c r="F295" s="49">
        <v>198000</v>
      </c>
      <c r="G295" s="17"/>
      <c r="H295" s="50">
        <v>198000</v>
      </c>
      <c r="I295" s="16">
        <f>F295+G295-H295</f>
        <v>0</v>
      </c>
      <c r="J295" s="16"/>
      <c r="K295" s="16"/>
      <c r="L295" s="16">
        <f>H295-J295-K295</f>
        <v>198000</v>
      </c>
      <c r="M295" s="11" t="str">
        <f>IF(I295&gt;0,"UNCLEARED",IF(I295=0,"CLEARED"))</f>
        <v>CLEARED</v>
      </c>
      <c r="N295" s="19"/>
    </row>
    <row r="296" spans="1:14" ht="14.4">
      <c r="A296" s="11">
        <v>170311</v>
      </c>
      <c r="B296" s="21" t="s">
        <v>593</v>
      </c>
      <c r="C296" s="24">
        <v>42809</v>
      </c>
      <c r="D296" s="11" t="s">
        <v>54</v>
      </c>
      <c r="E296" s="25" t="s">
        <v>594</v>
      </c>
      <c r="F296" s="53">
        <v>175000</v>
      </c>
      <c r="G296" s="17"/>
      <c r="H296" s="50">
        <v>175000</v>
      </c>
      <c r="I296" s="16">
        <f>F296+G296-H296</f>
        <v>0</v>
      </c>
      <c r="J296" s="16"/>
      <c r="K296" s="16"/>
      <c r="L296" s="16">
        <f>H296-J296-K296</f>
        <v>175000</v>
      </c>
      <c r="M296" s="11" t="str">
        <f>IF(I296&gt;0,"UNCLEARED",IF(I296=0,"CLEARED"))</f>
        <v>CLEARED</v>
      </c>
      <c r="N296" s="19"/>
    </row>
    <row r="297" spans="1:14" ht="14.4">
      <c r="A297" s="11">
        <v>170312</v>
      </c>
      <c r="B297" s="21" t="s">
        <v>595</v>
      </c>
      <c r="C297" s="24">
        <v>42809</v>
      </c>
      <c r="D297" s="11" t="s">
        <v>54</v>
      </c>
      <c r="E297" s="25" t="s">
        <v>596</v>
      </c>
      <c r="F297" s="53">
        <v>30000</v>
      </c>
      <c r="G297" s="17"/>
      <c r="H297" s="50">
        <v>30000</v>
      </c>
      <c r="I297" s="16">
        <f>F297+G297-H297</f>
        <v>0</v>
      </c>
      <c r="J297" s="16"/>
      <c r="K297" s="16"/>
      <c r="L297" s="16">
        <f>H297-J297-K297</f>
        <v>30000</v>
      </c>
      <c r="M297" s="11" t="str">
        <f>IF(I297&gt;0,"UNCLEARED",IF(I297=0,"CLEARED"))</f>
        <v>CLEARED</v>
      </c>
      <c r="N297" s="19"/>
    </row>
    <row r="298" spans="1:14" ht="14.4">
      <c r="A298" s="11">
        <v>170312</v>
      </c>
      <c r="B298" s="21" t="s">
        <v>595</v>
      </c>
      <c r="C298" s="24">
        <v>42816</v>
      </c>
      <c r="D298" s="11" t="s">
        <v>54</v>
      </c>
      <c r="E298" s="25" t="s">
        <v>597</v>
      </c>
      <c r="F298" s="49">
        <v>30000</v>
      </c>
      <c r="G298" s="17"/>
      <c r="H298" s="50">
        <v>30000</v>
      </c>
      <c r="I298" s="16">
        <f>F298+G298-H298</f>
        <v>0</v>
      </c>
      <c r="J298" s="16"/>
      <c r="K298" s="16"/>
      <c r="L298" s="16">
        <f>H298-J298-K298</f>
        <v>30000</v>
      </c>
      <c r="M298" s="11" t="str">
        <f>IF(I298&gt;0,"UNCLEARED",IF(I298=0,"CLEARED"))</f>
        <v>CLEARED</v>
      </c>
      <c r="N298" s="19"/>
    </row>
    <row r="299" spans="1:14" ht="14.4">
      <c r="A299" s="11">
        <v>170313</v>
      </c>
      <c r="B299" s="21" t="s">
        <v>598</v>
      </c>
      <c r="C299" s="24">
        <v>42810</v>
      </c>
      <c r="D299" s="11" t="s">
        <v>54</v>
      </c>
      <c r="E299" s="25" t="s">
        <v>599</v>
      </c>
      <c r="F299" s="53">
        <v>250000</v>
      </c>
      <c r="G299" s="17"/>
      <c r="H299" s="50">
        <v>250000</v>
      </c>
      <c r="I299" s="16">
        <f>F299+G299-H299</f>
        <v>0</v>
      </c>
      <c r="J299" s="16"/>
      <c r="K299" s="16"/>
      <c r="L299" s="16">
        <f>H299-J299-K299</f>
        <v>250000</v>
      </c>
      <c r="M299" s="11" t="str">
        <f>IF(I299&gt;0,"UNCLEARED",IF(I299=0,"CLEARED"))</f>
        <v>CLEARED</v>
      </c>
      <c r="N299" s="19"/>
    </row>
    <row r="300" spans="1:14" ht="14.4">
      <c r="A300" s="11">
        <v>170314</v>
      </c>
      <c r="B300" s="21" t="s">
        <v>600</v>
      </c>
      <c r="C300" s="24">
        <v>42814</v>
      </c>
      <c r="D300" s="11" t="s">
        <v>54</v>
      </c>
      <c r="E300" s="25" t="s">
        <v>601</v>
      </c>
      <c r="F300" s="49">
        <v>150000</v>
      </c>
      <c r="G300" s="17"/>
      <c r="H300" s="50">
        <v>150000</v>
      </c>
      <c r="I300" s="16">
        <f>F300+G300-H300</f>
        <v>0</v>
      </c>
      <c r="J300" s="16"/>
      <c r="K300" s="16"/>
      <c r="L300" s="16">
        <f>H300-J300-K300</f>
        <v>150000</v>
      </c>
      <c r="M300" s="11" t="str">
        <f>IF(I300&gt;0,"UNCLEARED",IF(I300=0,"CLEARED"))</f>
        <v>CLEARED</v>
      </c>
      <c r="N300" s="19"/>
    </row>
    <row r="301" spans="1:14" ht="14.4">
      <c r="A301" s="11">
        <v>170321</v>
      </c>
      <c r="B301" s="21" t="s">
        <v>602</v>
      </c>
      <c r="C301" s="24">
        <v>42810</v>
      </c>
      <c r="D301" s="11" t="s">
        <v>46</v>
      </c>
      <c r="E301" s="25" t="s">
        <v>603</v>
      </c>
      <c r="F301" s="50">
        <v>700000</v>
      </c>
      <c r="G301" s="17"/>
      <c r="H301" s="51">
        <v>700000</v>
      </c>
      <c r="I301" s="16">
        <f>F301+G301-H301</f>
        <v>0</v>
      </c>
      <c r="J301" s="16"/>
      <c r="K301" s="16"/>
      <c r="L301" s="16">
        <f>H301-J301-K301</f>
        <v>700000</v>
      </c>
      <c r="M301" s="11" t="str">
        <f>IF(I301&gt;0,"UNCLEARED",IF(I301=0,"CLEARED"))</f>
        <v>CLEARED</v>
      </c>
      <c r="N301" s="19"/>
    </row>
    <row r="302" spans="1:14" ht="14.4">
      <c r="A302" s="11">
        <v>170323</v>
      </c>
      <c r="B302" s="21" t="s">
        <v>604</v>
      </c>
      <c r="C302" s="24">
        <v>42822</v>
      </c>
      <c r="D302" s="11" t="s">
        <v>46</v>
      </c>
      <c r="E302" s="25" t="s">
        <v>606</v>
      </c>
      <c r="F302" s="54">
        <v>700000</v>
      </c>
      <c r="G302" s="17"/>
      <c r="H302" s="51">
        <v>700000</v>
      </c>
      <c r="I302" s="16">
        <f>F302+G302-H302</f>
        <v>0</v>
      </c>
      <c r="J302" s="16"/>
      <c r="K302" s="16">
        <v>350000</v>
      </c>
      <c r="L302" s="16">
        <f>H302-J302-K302</f>
        <v>350000</v>
      </c>
      <c r="M302" s="11" t="str">
        <f>IF(I302&gt;0,"UNCLEARED",IF(I302=0,"CLEARED"))</f>
        <v>CLEARED</v>
      </c>
      <c r="N302" s="19"/>
    </row>
    <row r="303" spans="1:14" ht="14.4">
      <c r="A303" s="11">
        <v>170323</v>
      </c>
      <c r="B303" s="21" t="s">
        <v>604</v>
      </c>
      <c r="C303" s="24">
        <v>42822</v>
      </c>
      <c r="D303" s="11" t="s">
        <v>46</v>
      </c>
      <c r="E303" s="25" t="s">
        <v>605</v>
      </c>
      <c r="F303" s="54">
        <v>300000</v>
      </c>
      <c r="G303" s="17"/>
      <c r="H303" s="51">
        <v>300000</v>
      </c>
      <c r="I303" s="16">
        <f>F303+G303-H303</f>
        <v>0</v>
      </c>
      <c r="J303" s="16"/>
      <c r="K303" s="16"/>
      <c r="L303" s="16">
        <f>H303-J303-K303</f>
        <v>300000</v>
      </c>
      <c r="M303" s="11" t="str">
        <f>IF(I303&gt;0,"UNCLEARED",IF(I303=0,"CLEARED"))</f>
        <v>CLEARED</v>
      </c>
      <c r="N303" s="19"/>
    </row>
    <row r="304" spans="1:14" ht="14.4">
      <c r="A304" s="11">
        <v>170325</v>
      </c>
      <c r="B304" s="21" t="s">
        <v>607</v>
      </c>
      <c r="C304" s="24">
        <v>42828</v>
      </c>
      <c r="D304" s="11" t="s">
        <v>51</v>
      </c>
      <c r="E304" s="25" t="s">
        <v>608</v>
      </c>
      <c r="F304" s="55">
        <v>3300000</v>
      </c>
      <c r="G304" s="17"/>
      <c r="H304" s="56">
        <v>3300000</v>
      </c>
      <c r="I304" s="16">
        <f>F304+G304-H304</f>
        <v>0</v>
      </c>
      <c r="J304" s="16"/>
      <c r="K304" s="16"/>
      <c r="L304" s="16">
        <f>H304-J304-K304</f>
        <v>3300000</v>
      </c>
      <c r="M304" s="11" t="str">
        <f>IF(I304&gt;0,"UNCLEARED",IF(I304=0,"CLEARED"))</f>
        <v>CLEARED</v>
      </c>
      <c r="N304" s="19"/>
    </row>
    <row r="305" spans="1:14" ht="14.4">
      <c r="A305" s="11">
        <v>170326</v>
      </c>
      <c r="B305" s="21" t="s">
        <v>609</v>
      </c>
      <c r="C305" s="24">
        <v>42828</v>
      </c>
      <c r="D305" s="11" t="s">
        <v>51</v>
      </c>
      <c r="E305" s="25" t="s">
        <v>610</v>
      </c>
      <c r="F305" s="55">
        <v>3000000</v>
      </c>
      <c r="G305" s="17"/>
      <c r="H305" s="56">
        <v>3000000</v>
      </c>
      <c r="I305" s="16">
        <f>F305+G305-H305</f>
        <v>0</v>
      </c>
      <c r="J305" s="16"/>
      <c r="K305" s="16"/>
      <c r="L305" s="16">
        <f>H305-J305-K305</f>
        <v>3000000</v>
      </c>
      <c r="M305" s="11" t="str">
        <f>IF(I305&gt;0,"UNCLEARED",IF(I305=0,"CLEARED"))</f>
        <v>CLEARED</v>
      </c>
      <c r="N305" s="19"/>
    </row>
    <row r="306" spans="1:14" ht="14.4">
      <c r="A306" s="11">
        <v>170327</v>
      </c>
      <c r="B306" s="21" t="s">
        <v>611</v>
      </c>
      <c r="C306" s="24">
        <v>42829</v>
      </c>
      <c r="D306" s="11" t="s">
        <v>51</v>
      </c>
      <c r="E306" s="25" t="s">
        <v>612</v>
      </c>
      <c r="F306" s="57">
        <v>14000000</v>
      </c>
      <c r="G306" s="17"/>
      <c r="H306" s="51">
        <v>14000000</v>
      </c>
      <c r="I306" s="16">
        <f>F306+G306-H306</f>
        <v>0</v>
      </c>
      <c r="J306" s="16"/>
      <c r="K306" s="16">
        <v>2000000</v>
      </c>
      <c r="L306" s="16">
        <f>H306-J306-K306</f>
        <v>12000000</v>
      </c>
      <c r="M306" s="11" t="str">
        <f>IF(I306&gt;0,"UNCLEARED",IF(I306=0,"CLEARED"))</f>
        <v>CLEARED</v>
      </c>
      <c r="N306" s="19"/>
    </row>
    <row r="307" spans="1:14" ht="14.4">
      <c r="A307" s="11">
        <v>170328</v>
      </c>
      <c r="B307" s="21" t="s">
        <v>613</v>
      </c>
      <c r="C307" s="24">
        <v>42838</v>
      </c>
      <c r="D307" s="11" t="s">
        <v>51</v>
      </c>
      <c r="E307" s="25" t="s">
        <v>614</v>
      </c>
      <c r="F307" s="58">
        <v>4600000</v>
      </c>
      <c r="G307" s="17"/>
      <c r="H307" s="51">
        <v>4600000</v>
      </c>
      <c r="I307" s="16">
        <f>F307+G307-H307</f>
        <v>0</v>
      </c>
      <c r="J307" s="16"/>
      <c r="K307" s="16"/>
      <c r="L307" s="16">
        <f>H307-J307-K307</f>
        <v>4600000</v>
      </c>
      <c r="M307" s="11" t="str">
        <f>IF(I307&gt;0,"UNCLEARED",IF(I307=0,"CLEARED"))</f>
        <v>CLEARED</v>
      </c>
      <c r="N307" s="19"/>
    </row>
    <row r="308" spans="1:14" ht="14.4">
      <c r="A308" s="11">
        <v>170329</v>
      </c>
      <c r="B308" s="21" t="s">
        <v>615</v>
      </c>
      <c r="C308" s="24">
        <v>42850</v>
      </c>
      <c r="D308" s="11" t="s">
        <v>51</v>
      </c>
      <c r="E308" s="25" t="s">
        <v>616</v>
      </c>
      <c r="F308" s="58">
        <v>1600000</v>
      </c>
      <c r="G308" s="17">
        <f>F308*10%</f>
        <v>160000</v>
      </c>
      <c r="H308" s="51">
        <v>1760000</v>
      </c>
      <c r="I308" s="16">
        <f>F308+G308-H308</f>
        <v>0</v>
      </c>
      <c r="J308" s="16"/>
      <c r="K308" s="16"/>
      <c r="L308" s="16">
        <f>H308-J308-K308</f>
        <v>1760000</v>
      </c>
      <c r="M308" s="11" t="str">
        <f>IF(I308&gt;0,"UNCLEARED",IF(I308=0,"CLEARED"))</f>
        <v>CLEARED</v>
      </c>
      <c r="N308" s="19"/>
    </row>
    <row r="309" spans="1:14" ht="14.4">
      <c r="A309" s="11">
        <v>170330</v>
      </c>
      <c r="B309" s="21" t="s">
        <v>617</v>
      </c>
      <c r="C309" s="24">
        <v>42850</v>
      </c>
      <c r="D309" s="11" t="s">
        <v>51</v>
      </c>
      <c r="E309" s="25" t="s">
        <v>618</v>
      </c>
      <c r="F309" s="58">
        <v>3600000</v>
      </c>
      <c r="G309" s="17"/>
      <c r="H309" s="51">
        <v>3600000</v>
      </c>
      <c r="I309" s="16">
        <f>F309+G309-H309</f>
        <v>0</v>
      </c>
      <c r="J309" s="16"/>
      <c r="K309" s="16"/>
      <c r="L309" s="16">
        <f>H309-J309-K309</f>
        <v>3600000</v>
      </c>
      <c r="M309" s="11" t="str">
        <f>IF(I309&gt;0,"UNCLEARED",IF(I309=0,"CLEARED"))</f>
        <v>CLEARED</v>
      </c>
      <c r="N309" s="19"/>
    </row>
    <row r="310" spans="1:14" ht="14.4">
      <c r="A310" s="11">
        <v>170331</v>
      </c>
      <c r="B310" s="39" t="s">
        <v>619</v>
      </c>
      <c r="C310" s="40">
        <v>42851</v>
      </c>
      <c r="D310" s="41" t="s">
        <v>51</v>
      </c>
      <c r="E310" s="59" t="s">
        <v>620</v>
      </c>
      <c r="F310" s="60">
        <v>64000000</v>
      </c>
      <c r="G310" s="61"/>
      <c r="H310" s="62">
        <v>64000000</v>
      </c>
      <c r="I310" s="63">
        <f>F310+G310-H310</f>
        <v>0</v>
      </c>
      <c r="J310" s="63"/>
      <c r="K310" s="63">
        <v>61800000</v>
      </c>
      <c r="L310" s="63">
        <f>H310-J310-K310</f>
        <v>2200000</v>
      </c>
      <c r="M310" s="46" t="str">
        <f>IF(I310&gt;0,"UNCLEARED",IF(I310=0,"CLEARED"))</f>
        <v>CLEARED</v>
      </c>
      <c r="N310" s="64"/>
    </row>
    <row r="311" spans="1:14" ht="14.4">
      <c r="A311" s="11">
        <v>170332</v>
      </c>
      <c r="B311" s="21" t="s">
        <v>621</v>
      </c>
      <c r="C311" s="24">
        <v>42826</v>
      </c>
      <c r="D311" s="11" t="s">
        <v>54</v>
      </c>
      <c r="E311" s="25" t="s">
        <v>622</v>
      </c>
      <c r="F311" s="56">
        <v>1300000</v>
      </c>
      <c r="G311" s="17"/>
      <c r="H311" s="56">
        <v>1300000</v>
      </c>
      <c r="I311" s="16">
        <f>F311+G311-H311</f>
        <v>0</v>
      </c>
      <c r="J311" s="16"/>
      <c r="K311" s="16">
        <v>371800</v>
      </c>
      <c r="L311" s="16">
        <f>H311-J311-K311</f>
        <v>928200</v>
      </c>
      <c r="M311" s="11" t="str">
        <f>IF(I311&gt;0,"UNCLEARED",IF(I311=0,"CLEARED"))</f>
        <v>CLEARED</v>
      </c>
      <c r="N311" s="19"/>
    </row>
    <row r="312" spans="1:14" ht="14.4">
      <c r="A312" s="11">
        <v>170336</v>
      </c>
      <c r="B312" s="21" t="s">
        <v>623</v>
      </c>
      <c r="C312" s="24">
        <v>42842</v>
      </c>
      <c r="D312" s="11" t="s">
        <v>54</v>
      </c>
      <c r="E312" s="25" t="s">
        <v>624</v>
      </c>
      <c r="F312" s="65">
        <v>300000</v>
      </c>
      <c r="G312" s="17"/>
      <c r="H312" s="51">
        <v>300000</v>
      </c>
      <c r="I312" s="16">
        <f>F312+G312-H312</f>
        <v>0</v>
      </c>
      <c r="J312" s="16"/>
      <c r="K312" s="16"/>
      <c r="L312" s="16">
        <f>H312-J312-K312</f>
        <v>300000</v>
      </c>
      <c r="M312" s="11" t="str">
        <f>IF(I312&gt;0,"UNCLEARED",IF(I312=0,"CLEARED"))</f>
        <v>CLEARED</v>
      </c>
      <c r="N312" s="19"/>
    </row>
    <row r="313" spans="1:14" ht="14.4">
      <c r="A313" s="11">
        <v>170337</v>
      </c>
      <c r="B313" s="21" t="s">
        <v>625</v>
      </c>
      <c r="C313" s="24">
        <v>42844</v>
      </c>
      <c r="D313" s="11" t="s">
        <v>54</v>
      </c>
      <c r="E313" s="25" t="s">
        <v>626</v>
      </c>
      <c r="F313" s="65">
        <v>2000000</v>
      </c>
      <c r="G313" s="17"/>
      <c r="H313" s="51">
        <v>2000000</v>
      </c>
      <c r="I313" s="16">
        <f>F313+G313-H313</f>
        <v>0</v>
      </c>
      <c r="J313" s="16"/>
      <c r="K313" s="16">
        <v>150000</v>
      </c>
      <c r="L313" s="16">
        <f>H313-J313-K313</f>
        <v>1850000</v>
      </c>
      <c r="M313" s="11" t="str">
        <f>IF(I313&gt;0,"UNCLEARED",IF(I313=0,"CLEARED"))</f>
        <v>CLEARED</v>
      </c>
      <c r="N313" s="19"/>
    </row>
    <row r="314" spans="1:14" ht="14.4">
      <c r="A314" s="11">
        <v>170337</v>
      </c>
      <c r="B314" s="21" t="s">
        <v>625</v>
      </c>
      <c r="C314" s="24">
        <v>42877</v>
      </c>
      <c r="D314" s="11" t="s">
        <v>54</v>
      </c>
      <c r="E314" s="25" t="s">
        <v>629</v>
      </c>
      <c r="F314" s="65">
        <v>2000000</v>
      </c>
      <c r="G314" s="17"/>
      <c r="H314" s="51">
        <v>2000000</v>
      </c>
      <c r="I314" s="16">
        <f>F314+G314-H314</f>
        <v>0</v>
      </c>
      <c r="J314" s="16"/>
      <c r="K314" s="16">
        <v>150000</v>
      </c>
      <c r="L314" s="16">
        <f>H314-J314-K314</f>
        <v>1850000</v>
      </c>
      <c r="M314" s="11" t="str">
        <f>IF(I314&gt;0,"UNCLEARED",IF(I314=0,"CLEARED"))</f>
        <v>CLEARED</v>
      </c>
      <c r="N314" s="19"/>
    </row>
    <row r="315" spans="1:14" ht="14.4">
      <c r="A315" s="11">
        <v>170337</v>
      </c>
      <c r="B315" s="21" t="s">
        <v>625</v>
      </c>
      <c r="C315" s="24">
        <v>42907</v>
      </c>
      <c r="D315" s="11" t="s">
        <v>54</v>
      </c>
      <c r="E315" s="25" t="s">
        <v>630</v>
      </c>
      <c r="F315" s="65">
        <v>2000000</v>
      </c>
      <c r="G315" s="17"/>
      <c r="H315" s="51">
        <v>2000000</v>
      </c>
      <c r="I315" s="16">
        <f>F315+G315-H315</f>
        <v>0</v>
      </c>
      <c r="J315" s="16"/>
      <c r="K315" s="16">
        <v>150000</v>
      </c>
      <c r="L315" s="16">
        <f>H315-J315-K315</f>
        <v>1850000</v>
      </c>
      <c r="M315" s="11" t="str">
        <f>IF(I315&gt;0,"UNCLEARED",IF(I315=0,"CLEARED"))</f>
        <v>CLEARED</v>
      </c>
      <c r="N315" s="19"/>
    </row>
    <row r="316" spans="1:14" ht="14.4">
      <c r="A316" s="11">
        <v>170337</v>
      </c>
      <c r="B316" s="21" t="s">
        <v>625</v>
      </c>
      <c r="C316" s="24">
        <v>42936</v>
      </c>
      <c r="D316" s="11" t="s">
        <v>54</v>
      </c>
      <c r="E316" s="25" t="s">
        <v>632</v>
      </c>
      <c r="F316" s="51">
        <v>2000000</v>
      </c>
      <c r="G316" s="17"/>
      <c r="H316" s="51">
        <v>2000000</v>
      </c>
      <c r="I316" s="16">
        <f>F316+G316-H316</f>
        <v>0</v>
      </c>
      <c r="J316" s="16"/>
      <c r="K316" s="16">
        <v>174000</v>
      </c>
      <c r="L316" s="16">
        <f>H316-J316-K316</f>
        <v>1826000</v>
      </c>
      <c r="M316" s="11" t="str">
        <f>IF(I316&gt;0,"UNCLEARED",IF(I316=0,"CLEARED"))</f>
        <v>CLEARED</v>
      </c>
      <c r="N316" s="19"/>
    </row>
    <row r="317" spans="1:14" ht="14.4">
      <c r="A317" s="11">
        <v>170337</v>
      </c>
      <c r="B317" s="21" t="s">
        <v>625</v>
      </c>
      <c r="C317" s="24">
        <v>42845</v>
      </c>
      <c r="D317" s="11" t="s">
        <v>54</v>
      </c>
      <c r="E317" s="25" t="s">
        <v>627</v>
      </c>
      <c r="F317" s="65">
        <v>1000000</v>
      </c>
      <c r="G317" s="17"/>
      <c r="H317" s="51">
        <v>1000000</v>
      </c>
      <c r="I317" s="16">
        <f>F317+G317-H317</f>
        <v>0</v>
      </c>
      <c r="J317" s="16"/>
      <c r="K317" s="16">
        <v>75000</v>
      </c>
      <c r="L317" s="16">
        <f>H317-J317-K317</f>
        <v>925000</v>
      </c>
      <c r="M317" s="11" t="str">
        <f>IF(I317&gt;0,"UNCLEARED",IF(I317=0,"CLEARED"))</f>
        <v>CLEARED</v>
      </c>
      <c r="N317" s="19"/>
    </row>
    <row r="318" spans="1:14" ht="14.4">
      <c r="A318" s="11">
        <v>170337</v>
      </c>
      <c r="B318" s="21" t="s">
        <v>625</v>
      </c>
      <c r="C318" s="24">
        <v>42877</v>
      </c>
      <c r="D318" s="11" t="s">
        <v>54</v>
      </c>
      <c r="E318" s="25" t="s">
        <v>628</v>
      </c>
      <c r="F318" s="65">
        <v>1000000</v>
      </c>
      <c r="G318" s="17"/>
      <c r="H318" s="51">
        <v>1000000</v>
      </c>
      <c r="I318" s="16">
        <f>F318+G318-H318</f>
        <v>0</v>
      </c>
      <c r="J318" s="16"/>
      <c r="K318" s="16">
        <v>75000</v>
      </c>
      <c r="L318" s="16">
        <f>H318-J318-K318</f>
        <v>925000</v>
      </c>
      <c r="M318" s="11" t="str">
        <f>IF(I318&gt;0,"UNCLEARED",IF(I318=0,"CLEARED"))</f>
        <v>CLEARED</v>
      </c>
      <c r="N318" s="19"/>
    </row>
    <row r="319" spans="1:14" ht="14.4">
      <c r="A319" s="11">
        <v>170337</v>
      </c>
      <c r="B319" s="21" t="s">
        <v>625</v>
      </c>
      <c r="C319" s="24">
        <v>42907</v>
      </c>
      <c r="D319" s="11" t="s">
        <v>54</v>
      </c>
      <c r="E319" s="25" t="s">
        <v>631</v>
      </c>
      <c r="F319" s="51">
        <v>1000000</v>
      </c>
      <c r="G319" s="17"/>
      <c r="H319" s="51">
        <v>1000000</v>
      </c>
      <c r="I319" s="16">
        <f>F319+G319-H319</f>
        <v>0</v>
      </c>
      <c r="J319" s="16"/>
      <c r="K319" s="16">
        <v>75000</v>
      </c>
      <c r="L319" s="16">
        <f>H319-J319-K319</f>
        <v>925000</v>
      </c>
      <c r="M319" s="11" t="str">
        <f>IF(I319&gt;0,"UNCLEARED",IF(I319=0,"CLEARED"))</f>
        <v>CLEARED</v>
      </c>
      <c r="N319" s="19"/>
    </row>
    <row r="320" spans="1:14" ht="14.4">
      <c r="A320" s="11">
        <v>170337</v>
      </c>
      <c r="B320" s="21" t="s">
        <v>625</v>
      </c>
      <c r="C320" s="24">
        <v>42937</v>
      </c>
      <c r="D320" s="11" t="s">
        <v>54</v>
      </c>
      <c r="E320" s="25" t="s">
        <v>633</v>
      </c>
      <c r="F320" s="51">
        <v>1000000</v>
      </c>
      <c r="G320" s="17"/>
      <c r="H320" s="51">
        <v>1000000</v>
      </c>
      <c r="I320" s="16">
        <f>F320+G320-H320</f>
        <v>0</v>
      </c>
      <c r="J320" s="16"/>
      <c r="K320" s="16">
        <v>75000</v>
      </c>
      <c r="L320" s="16">
        <f>H320-J320-K320</f>
        <v>925000</v>
      </c>
      <c r="M320" s="11" t="str">
        <f>IF(I320&gt;0,"UNCLEARED",IF(I320=0,"CLEARED"))</f>
        <v>CLEARED</v>
      </c>
      <c r="N320" s="19"/>
    </row>
    <row r="321" spans="1:14" ht="14.4">
      <c r="A321" s="11">
        <v>170339</v>
      </c>
      <c r="B321" s="21" t="s">
        <v>634</v>
      </c>
      <c r="C321" s="24">
        <v>42900</v>
      </c>
      <c r="D321" s="11" t="s">
        <v>54</v>
      </c>
      <c r="E321" s="25" t="s">
        <v>640</v>
      </c>
      <c r="F321" s="67">
        <v>7500000</v>
      </c>
      <c r="G321" s="17"/>
      <c r="H321" s="56">
        <v>7500000</v>
      </c>
      <c r="I321" s="16">
        <f>F321+G321-H321</f>
        <v>0</v>
      </c>
      <c r="J321" s="16"/>
      <c r="K321" s="16">
        <v>500000</v>
      </c>
      <c r="L321" s="16">
        <f>H321-J321-K321</f>
        <v>7000000</v>
      </c>
      <c r="M321" s="11" t="str">
        <f>IF(I321&gt;0,"UNCLEARED",IF(I321=0,"CLEARED"))</f>
        <v>CLEARED</v>
      </c>
      <c r="N321" s="19"/>
    </row>
    <row r="322" spans="1:14" ht="14.4">
      <c r="A322" s="11">
        <v>170339</v>
      </c>
      <c r="B322" s="21" t="s">
        <v>634</v>
      </c>
      <c r="C322" s="24">
        <v>42853</v>
      </c>
      <c r="D322" s="11" t="s">
        <v>54</v>
      </c>
      <c r="E322" s="25" t="s">
        <v>635</v>
      </c>
      <c r="F322" s="51">
        <v>5000000</v>
      </c>
      <c r="G322" s="17"/>
      <c r="H322" s="51">
        <v>5000000</v>
      </c>
      <c r="I322" s="16">
        <f>F322+G322-H322</f>
        <v>0</v>
      </c>
      <c r="J322" s="16"/>
      <c r="K322" s="16">
        <v>250000</v>
      </c>
      <c r="L322" s="16">
        <f>H322-J322-K322</f>
        <v>4750000</v>
      </c>
      <c r="M322" s="11" t="str">
        <f>IF(I322&gt;0,"UNCLEARED",IF(I322=0,"CLEARED"))</f>
        <v>CLEARED</v>
      </c>
      <c r="N322" s="19"/>
    </row>
    <row r="323" spans="1:14" ht="14.4">
      <c r="A323" s="11">
        <v>170339</v>
      </c>
      <c r="B323" s="21" t="s">
        <v>634</v>
      </c>
      <c r="C323" s="24">
        <v>42948</v>
      </c>
      <c r="D323" s="11" t="s">
        <v>46</v>
      </c>
      <c r="E323" s="25" t="s">
        <v>642</v>
      </c>
      <c r="F323" s="67">
        <v>2600000</v>
      </c>
      <c r="G323" s="17"/>
      <c r="H323" s="17">
        <v>2600000</v>
      </c>
      <c r="I323" s="16">
        <f>F323+G323-H323</f>
        <v>0</v>
      </c>
      <c r="J323" s="16"/>
      <c r="K323" s="16">
        <v>1500000</v>
      </c>
      <c r="L323" s="16">
        <f>H323-J323-K323</f>
        <v>1100000</v>
      </c>
      <c r="M323" s="11" t="str">
        <f>IF(I323&gt;0,"UNCLEARED",IF(I323=0,"CLEARED"))</f>
        <v>CLEARED</v>
      </c>
      <c r="N323" s="19"/>
    </row>
    <row r="324" spans="1:14" ht="14.4">
      <c r="A324" s="11">
        <v>170339</v>
      </c>
      <c r="B324" s="21" t="s">
        <v>634</v>
      </c>
      <c r="C324" s="24">
        <v>42857</v>
      </c>
      <c r="D324" s="11" t="s">
        <v>54</v>
      </c>
      <c r="E324" s="25" t="s">
        <v>637</v>
      </c>
      <c r="F324" s="66">
        <v>1800000</v>
      </c>
      <c r="G324" s="17"/>
      <c r="H324" s="56">
        <v>1800000</v>
      </c>
      <c r="I324" s="16">
        <f>F324+G324-H324</f>
        <v>0</v>
      </c>
      <c r="J324" s="16"/>
      <c r="K324" s="16">
        <v>150000</v>
      </c>
      <c r="L324" s="16">
        <f>H324-J324-K324</f>
        <v>1650000</v>
      </c>
      <c r="M324" s="11" t="str">
        <f>IF(I324&gt;0,"UNCLEARED",IF(I324=0,"CLEARED"))</f>
        <v>CLEARED</v>
      </c>
      <c r="N324" s="19"/>
    </row>
    <row r="325" spans="1:14" ht="14.4">
      <c r="A325" s="11">
        <v>170339</v>
      </c>
      <c r="B325" s="21" t="s">
        <v>638</v>
      </c>
      <c r="C325" s="24">
        <v>42891</v>
      </c>
      <c r="D325" s="11" t="s">
        <v>51</v>
      </c>
      <c r="E325" s="25" t="s">
        <v>639</v>
      </c>
      <c r="F325" s="65">
        <v>1800000</v>
      </c>
      <c r="G325" s="17"/>
      <c r="H325" s="51">
        <v>1800000</v>
      </c>
      <c r="I325" s="16">
        <f>F325+G325-H325</f>
        <v>0</v>
      </c>
      <c r="J325" s="16"/>
      <c r="K325" s="16"/>
      <c r="L325" s="16">
        <f>H325-J325-K325</f>
        <v>1800000</v>
      </c>
      <c r="M325" s="11" t="str">
        <f>IF(I325&gt;0,"UNCLEARED",IF(I325=0,"CLEARED"))</f>
        <v>CLEARED</v>
      </c>
      <c r="N325" s="19"/>
    </row>
    <row r="326" spans="1:14" ht="14.4">
      <c r="A326" s="11">
        <v>170339</v>
      </c>
      <c r="B326" s="21" t="s">
        <v>634</v>
      </c>
      <c r="C326" s="24">
        <v>42930</v>
      </c>
      <c r="D326" s="11" t="s">
        <v>54</v>
      </c>
      <c r="E326" s="25" t="s">
        <v>641</v>
      </c>
      <c r="F326" s="51">
        <v>1500000</v>
      </c>
      <c r="G326" s="17"/>
      <c r="H326" s="51">
        <v>1500000</v>
      </c>
      <c r="I326" s="16">
        <f>F326+G326-H326</f>
        <v>0</v>
      </c>
      <c r="J326" s="16"/>
      <c r="K326" s="16"/>
      <c r="L326" s="16">
        <f>H326-J326-K326</f>
        <v>1500000</v>
      </c>
      <c r="M326" s="11" t="str">
        <f>IF(I326&gt;0,"UNCLEARED",IF(I326=0,"CLEARED"))</f>
        <v>CLEARED</v>
      </c>
      <c r="N326" s="19"/>
    </row>
    <row r="327" spans="1:14" ht="14.4">
      <c r="A327" s="11">
        <v>170339</v>
      </c>
      <c r="B327" s="21" t="s">
        <v>634</v>
      </c>
      <c r="C327" s="24">
        <v>42884</v>
      </c>
      <c r="D327" s="11" t="s">
        <v>51</v>
      </c>
      <c r="E327" s="25" t="s">
        <v>636</v>
      </c>
      <c r="F327" s="51">
        <v>600000</v>
      </c>
      <c r="G327" s="17"/>
      <c r="H327" s="51">
        <v>600000</v>
      </c>
      <c r="I327" s="16">
        <f>F327+G327-H327</f>
        <v>0</v>
      </c>
      <c r="J327" s="16"/>
      <c r="K327" s="16"/>
      <c r="L327" s="16">
        <f>H327-J327-K327</f>
        <v>600000</v>
      </c>
      <c r="M327" s="11" t="str">
        <f>IF(I327&gt;0,"UNCLEARED",IF(I327=0,"CLEARED"))</f>
        <v>CLEARED</v>
      </c>
      <c r="N327" s="19"/>
    </row>
    <row r="328" spans="1:14" ht="14.4">
      <c r="A328" s="11">
        <v>170339</v>
      </c>
      <c r="B328" s="21" t="s">
        <v>643</v>
      </c>
      <c r="C328" s="24">
        <v>42940</v>
      </c>
      <c r="D328" s="11" t="s">
        <v>46</v>
      </c>
      <c r="E328" s="25" t="s">
        <v>644</v>
      </c>
      <c r="F328" s="65">
        <v>700000</v>
      </c>
      <c r="G328" s="17"/>
      <c r="H328" s="51">
        <v>700000</v>
      </c>
      <c r="I328" s="16">
        <f>F328+G328-H328</f>
        <v>0</v>
      </c>
      <c r="J328" s="16"/>
      <c r="K328" s="16"/>
      <c r="L328" s="16">
        <f>H328-J328-K328</f>
        <v>700000</v>
      </c>
      <c r="M328" s="11" t="str">
        <f>IF(I328&gt;0,"UNCLEARED",IF(I328=0,"CLEARED"))</f>
        <v>CLEARED</v>
      </c>
      <c r="N328" s="19"/>
    </row>
    <row r="329" spans="1:14" ht="14.4">
      <c r="A329" s="11">
        <v>170339</v>
      </c>
      <c r="B329" s="21" t="s">
        <v>645</v>
      </c>
      <c r="C329" s="24">
        <v>42802</v>
      </c>
      <c r="D329" s="11" t="s">
        <v>46</v>
      </c>
      <c r="E329" s="25" t="s">
        <v>646</v>
      </c>
      <c r="F329" s="68">
        <v>700000</v>
      </c>
      <c r="G329" s="17"/>
      <c r="H329" s="56">
        <v>700000</v>
      </c>
      <c r="I329" s="16">
        <f>F329+G329-H329</f>
        <v>0</v>
      </c>
      <c r="J329" s="16"/>
      <c r="K329" s="16"/>
      <c r="L329" s="16">
        <f>H329-J329-K329</f>
        <v>700000</v>
      </c>
      <c r="M329" s="11" t="str">
        <f>IF(I329&gt;0,"UNCLEARED",IF(I329=0,"CLEARED"))</f>
        <v>CLEARED</v>
      </c>
      <c r="N329" s="19"/>
    </row>
    <row r="330" spans="1:14" ht="14.4">
      <c r="A330" s="11">
        <v>170339</v>
      </c>
      <c r="B330" s="21" t="s">
        <v>645</v>
      </c>
      <c r="C330" s="24">
        <v>42807</v>
      </c>
      <c r="D330" s="11" t="s">
        <v>46</v>
      </c>
      <c r="E330" s="25" t="s">
        <v>647</v>
      </c>
      <c r="F330" s="54">
        <v>700000</v>
      </c>
      <c r="G330" s="17"/>
      <c r="H330" s="51">
        <v>700000</v>
      </c>
      <c r="I330" s="16">
        <f>F330+G330-H330</f>
        <v>0</v>
      </c>
      <c r="J330" s="16"/>
      <c r="K330" s="16"/>
      <c r="L330" s="16">
        <f>H330-J330-K330</f>
        <v>700000</v>
      </c>
      <c r="M330" s="11" t="str">
        <f>IF(I330&gt;0,"UNCLEARED",IF(I330=0,"CLEARED"))</f>
        <v>CLEARED</v>
      </c>
      <c r="N330" s="19"/>
    </row>
    <row r="331" spans="1:14" ht="14.4">
      <c r="A331" s="11">
        <v>170339</v>
      </c>
      <c r="B331" s="21" t="s">
        <v>648</v>
      </c>
      <c r="C331" s="24">
        <v>42802</v>
      </c>
      <c r="D331" s="11" t="s">
        <v>51</v>
      </c>
      <c r="E331" s="25" t="s">
        <v>649</v>
      </c>
      <c r="F331" s="49">
        <v>2400000</v>
      </c>
      <c r="G331" s="17"/>
      <c r="H331" s="49">
        <v>2400000</v>
      </c>
      <c r="I331" s="16">
        <f>F331+G331-H331</f>
        <v>0</v>
      </c>
      <c r="J331" s="16"/>
      <c r="K331" s="16"/>
      <c r="L331" s="16">
        <f>H331-J331-K331</f>
        <v>2400000</v>
      </c>
      <c r="M331" s="11" t="str">
        <f>IF(I331&gt;0,"UNCLEARED",IF(I331=0,"CLEARED"))</f>
        <v>CLEARED</v>
      </c>
      <c r="N331" s="19"/>
    </row>
    <row r="332" spans="1:14" ht="14.4">
      <c r="A332" s="11">
        <v>170339</v>
      </c>
      <c r="B332" s="21" t="s">
        <v>650</v>
      </c>
      <c r="C332" s="24">
        <v>43054</v>
      </c>
      <c r="D332" s="11" t="s">
        <v>653</v>
      </c>
      <c r="E332" s="21" t="s">
        <v>654</v>
      </c>
      <c r="F332" s="18">
        <v>3000000</v>
      </c>
      <c r="G332" s="18"/>
      <c r="H332" s="31">
        <v>3000000</v>
      </c>
      <c r="I332" s="18">
        <v>0</v>
      </c>
      <c r="J332" s="18"/>
      <c r="K332" s="18"/>
      <c r="L332" s="18">
        <f>F332+G332-J332-K332</f>
        <v>3000000</v>
      </c>
      <c r="M332" s="11" t="str">
        <f>IF(I332&gt;0,"UNCLEARED",IF(I332=0,"CLEARED"))</f>
        <v>CLEARED</v>
      </c>
      <c r="N332" s="11"/>
    </row>
    <row r="333" spans="1:14" ht="14.4">
      <c r="A333" s="11">
        <v>170339</v>
      </c>
      <c r="B333" s="21" t="s">
        <v>650</v>
      </c>
      <c r="C333" s="24">
        <v>43047</v>
      </c>
      <c r="D333" s="11" t="s">
        <v>651</v>
      </c>
      <c r="E333" s="21" t="s">
        <v>652</v>
      </c>
      <c r="F333" s="18">
        <v>1040000</v>
      </c>
      <c r="G333" s="18"/>
      <c r="H333" s="31">
        <v>1040000</v>
      </c>
      <c r="I333" s="18">
        <v>0</v>
      </c>
      <c r="J333" s="18"/>
      <c r="K333" s="18"/>
      <c r="L333" s="18">
        <f>F333+G333-J333-K333</f>
        <v>1040000</v>
      </c>
      <c r="M333" s="11" t="str">
        <f>IF(I333&gt;0,"UNCLEARED",IF(I333=0,"CLEARED"))</f>
        <v>CLEARED</v>
      </c>
      <c r="N333" s="11"/>
    </row>
    <row r="334" spans="1:14" ht="14.4">
      <c r="A334" s="11">
        <v>170340</v>
      </c>
      <c r="B334" s="21" t="s">
        <v>655</v>
      </c>
      <c r="C334" s="24">
        <v>42853</v>
      </c>
      <c r="D334" s="11" t="s">
        <v>54</v>
      </c>
      <c r="E334" s="25" t="s">
        <v>656</v>
      </c>
      <c r="F334" s="51">
        <v>2000000</v>
      </c>
      <c r="G334" s="17"/>
      <c r="H334" s="51">
        <v>2000000</v>
      </c>
      <c r="I334" s="16">
        <f>F334+G334-H334</f>
        <v>0</v>
      </c>
      <c r="J334" s="16"/>
      <c r="K334" s="16">
        <v>350000</v>
      </c>
      <c r="L334" s="16">
        <f>H334-J334-K334</f>
        <v>1650000</v>
      </c>
      <c r="M334" s="11" t="str">
        <f>IF(I334&gt;0,"UNCLEARED",IF(I334=0,"CLEARED"))</f>
        <v>CLEARED</v>
      </c>
      <c r="N334" s="19"/>
    </row>
    <row r="335" spans="1:14" ht="14.4">
      <c r="A335" s="11">
        <v>170340</v>
      </c>
      <c r="B335" s="21" t="s">
        <v>655</v>
      </c>
      <c r="C335" s="24">
        <v>42879</v>
      </c>
      <c r="D335" s="11" t="s">
        <v>54</v>
      </c>
      <c r="E335" s="25" t="s">
        <v>657</v>
      </c>
      <c r="F335" s="51">
        <v>200000</v>
      </c>
      <c r="G335" s="17"/>
      <c r="H335" s="51">
        <v>200000</v>
      </c>
      <c r="I335" s="16">
        <f>F335+G335-H335</f>
        <v>0</v>
      </c>
      <c r="J335" s="16"/>
      <c r="K335" s="16"/>
      <c r="L335" s="16">
        <f>H335-J335-K335</f>
        <v>200000</v>
      </c>
      <c r="M335" s="11" t="str">
        <f>IF(I335&gt;0,"UNCLEARED",IF(I335=0,"CLEARED"))</f>
        <v>CLEARED</v>
      </c>
      <c r="N335" s="19"/>
    </row>
    <row r="336" spans="1:14" ht="14.4">
      <c r="A336" s="11">
        <v>170340</v>
      </c>
      <c r="B336" s="21" t="s">
        <v>658</v>
      </c>
      <c r="C336" s="24">
        <v>42880</v>
      </c>
      <c r="D336" s="11" t="s">
        <v>54</v>
      </c>
      <c r="E336" s="25" t="s">
        <v>659</v>
      </c>
      <c r="F336" s="56">
        <v>300000</v>
      </c>
      <c r="G336" s="17"/>
      <c r="H336" s="56">
        <v>300000</v>
      </c>
      <c r="I336" s="16">
        <f>F336+G336-H336</f>
        <v>0</v>
      </c>
      <c r="J336" s="16"/>
      <c r="K336" s="16"/>
      <c r="L336" s="16">
        <f>H336-J336-K336</f>
        <v>300000</v>
      </c>
      <c r="M336" s="11" t="str">
        <f>IF(I336&gt;0,"UNCLEARED",IF(I336=0,"CLEARED"))</f>
        <v>CLEARED</v>
      </c>
      <c r="N336" s="19"/>
    </row>
    <row r="337" spans="1:14" ht="14.4">
      <c r="A337" s="11">
        <v>170340</v>
      </c>
      <c r="B337" s="21" t="s">
        <v>660</v>
      </c>
      <c r="C337" s="24">
        <v>42881</v>
      </c>
      <c r="D337" s="11" t="s">
        <v>54</v>
      </c>
      <c r="E337" s="25" t="s">
        <v>661</v>
      </c>
      <c r="F337" s="49">
        <v>2000000</v>
      </c>
      <c r="G337" s="17"/>
      <c r="H337" s="50">
        <v>2000000</v>
      </c>
      <c r="I337" s="16">
        <f>F337+G337-H337</f>
        <v>0</v>
      </c>
      <c r="J337" s="16"/>
      <c r="K337" s="16">
        <v>350000</v>
      </c>
      <c r="L337" s="16">
        <f>H337-J337-K337</f>
        <v>1650000</v>
      </c>
      <c r="M337" s="11" t="str">
        <f>IF(I337&gt;0,"UNCLEARED",IF(I337=0,"CLEARED"))</f>
        <v>CLEARED</v>
      </c>
      <c r="N337" s="19"/>
    </row>
    <row r="338" spans="1:14" ht="14.4">
      <c r="A338" s="11">
        <v>170341</v>
      </c>
      <c r="B338" s="21" t="s">
        <v>662</v>
      </c>
      <c r="C338" s="24">
        <v>42830</v>
      </c>
      <c r="D338" s="11" t="s">
        <v>46</v>
      </c>
      <c r="E338" s="25" t="s">
        <v>663</v>
      </c>
      <c r="F338" s="67">
        <v>700000</v>
      </c>
      <c r="G338" s="17"/>
      <c r="H338" s="17">
        <v>700000</v>
      </c>
      <c r="I338" s="16">
        <f>F338+G338-H338</f>
        <v>0</v>
      </c>
      <c r="J338" s="16"/>
      <c r="K338" s="16">
        <v>60000</v>
      </c>
      <c r="L338" s="16">
        <f>H338-J338-K338</f>
        <v>640000</v>
      </c>
      <c r="M338" s="11" t="str">
        <f>IF(I338&gt;0,"UNCLEARED",IF(I338=0,"CLEARED"))</f>
        <v>CLEARED</v>
      </c>
      <c r="N338" s="19"/>
    </row>
    <row r="339" spans="1:14" ht="14.4">
      <c r="A339" s="11">
        <v>170343</v>
      </c>
      <c r="B339" s="21" t="s">
        <v>664</v>
      </c>
      <c r="C339" s="24">
        <v>42857</v>
      </c>
      <c r="D339" s="11" t="s">
        <v>51</v>
      </c>
      <c r="E339" s="25" t="s">
        <v>665</v>
      </c>
      <c r="F339" s="56">
        <v>31500000</v>
      </c>
      <c r="G339" s="17"/>
      <c r="H339" s="56">
        <v>31500000</v>
      </c>
      <c r="I339" s="16">
        <f>F339+G339-H339</f>
        <v>0</v>
      </c>
      <c r="J339" s="16"/>
      <c r="K339" s="16">
        <v>840500</v>
      </c>
      <c r="L339" s="16">
        <f>H339-J339-K339</f>
        <v>30659500</v>
      </c>
      <c r="M339" s="11" t="str">
        <f>IF(I339&gt;0,"UNCLEARED",IF(I339=0,"CLEARED"))</f>
        <v>CLEARED</v>
      </c>
      <c r="N339" s="19"/>
    </row>
    <row r="340" spans="1:14" ht="14.4">
      <c r="A340" s="11">
        <v>170343</v>
      </c>
      <c r="B340" s="21" t="s">
        <v>666</v>
      </c>
      <c r="C340" s="24">
        <v>43082</v>
      </c>
      <c r="D340" s="11" t="s">
        <v>667</v>
      </c>
      <c r="E340" s="21" t="s">
        <v>145</v>
      </c>
      <c r="F340" s="18">
        <v>27272727</v>
      </c>
      <c r="G340" s="17">
        <f>F340*10%</f>
        <v>2727272.7</v>
      </c>
      <c r="H340" s="31">
        <v>30000000</v>
      </c>
      <c r="I340" s="18">
        <f>F340+G340-H340</f>
        <v>-0.300000000745058</v>
      </c>
      <c r="J340" s="18"/>
      <c r="K340" s="18">
        <v>4643000</v>
      </c>
      <c r="L340" s="18">
        <f>F340+G340-J340-K340</f>
        <v>25356999.7</v>
      </c>
      <c r="M340" s="11">
        <f>IF(I340&gt;0,"UNCLEARED",IF(I340=0,"CLEARED"))</f>
        <v>0</v>
      </c>
      <c r="N340" s="11"/>
    </row>
    <row r="341" spans="1:14" ht="14.4">
      <c r="A341" s="11">
        <v>170344</v>
      </c>
      <c r="B341" s="21" t="s">
        <v>668</v>
      </c>
      <c r="C341" s="24">
        <v>42860</v>
      </c>
      <c r="D341" s="11" t="s">
        <v>51</v>
      </c>
      <c r="E341" s="25" t="s">
        <v>669</v>
      </c>
      <c r="F341" s="51">
        <v>750000</v>
      </c>
      <c r="G341" s="17"/>
      <c r="H341" s="51">
        <v>750000</v>
      </c>
      <c r="I341" s="16">
        <f>F341+G341-H341</f>
        <v>0</v>
      </c>
      <c r="J341" s="16"/>
      <c r="K341" s="16"/>
      <c r="L341" s="16">
        <f>H341-J341-K341</f>
        <v>750000</v>
      </c>
      <c r="M341" s="11" t="str">
        <f>IF(I341&gt;0,"UNCLEARED",IF(I341=0,"CLEARED"))</f>
        <v>CLEARED</v>
      </c>
      <c r="N341" s="19"/>
    </row>
    <row r="342" spans="1:14" ht="14.4">
      <c r="A342" s="11">
        <v>170345</v>
      </c>
      <c r="B342" s="21" t="s">
        <v>670</v>
      </c>
      <c r="C342" s="24">
        <v>42863</v>
      </c>
      <c r="D342" s="11" t="s">
        <v>51</v>
      </c>
      <c r="E342" s="25" t="s">
        <v>671</v>
      </c>
      <c r="F342" s="65">
        <v>400000</v>
      </c>
      <c r="G342" s="17"/>
      <c r="H342" s="51">
        <v>400000</v>
      </c>
      <c r="I342" s="16">
        <f>F342+G342-H342</f>
        <v>0</v>
      </c>
      <c r="J342" s="16"/>
      <c r="K342" s="16">
        <v>38000</v>
      </c>
      <c r="L342" s="16">
        <f>H342-J342-K342</f>
        <v>362000</v>
      </c>
      <c r="M342" s="11" t="str">
        <f>IF(I342&gt;0,"UNCLEARED",IF(I342=0,"CLEARED"))</f>
        <v>CLEARED</v>
      </c>
      <c r="N342" s="19"/>
    </row>
    <row r="343" spans="1:14" ht="14.4">
      <c r="A343" s="11">
        <v>170346</v>
      </c>
      <c r="B343" s="21" t="s">
        <v>672</v>
      </c>
      <c r="C343" s="24">
        <v>42863</v>
      </c>
      <c r="D343" s="11" t="s">
        <v>51</v>
      </c>
      <c r="E343" s="25" t="s">
        <v>673</v>
      </c>
      <c r="F343" s="65">
        <v>800000</v>
      </c>
      <c r="G343" s="17"/>
      <c r="H343" s="51">
        <v>800000</v>
      </c>
      <c r="I343" s="16">
        <f>F343+G343-H343</f>
        <v>0</v>
      </c>
      <c r="J343" s="16"/>
      <c r="K343" s="16"/>
      <c r="L343" s="16">
        <f>H343-J343-K343</f>
        <v>800000</v>
      </c>
      <c r="M343" s="11" t="str">
        <f>IF(I343&gt;0,"UNCLEARED",IF(I343=0,"CLEARED"))</f>
        <v>CLEARED</v>
      </c>
      <c r="N343" s="19"/>
    </row>
    <row r="344" spans="1:14" ht="14.4">
      <c r="A344" s="11">
        <v>170347</v>
      </c>
      <c r="B344" s="21" t="s">
        <v>674</v>
      </c>
      <c r="C344" s="24">
        <v>42863</v>
      </c>
      <c r="D344" s="11" t="s">
        <v>51</v>
      </c>
      <c r="E344" s="25" t="s">
        <v>675</v>
      </c>
      <c r="F344" s="65">
        <v>4500000</v>
      </c>
      <c r="G344" s="17"/>
      <c r="H344" s="51">
        <v>4500000</v>
      </c>
      <c r="I344" s="16">
        <f>F344+G344-H344</f>
        <v>0</v>
      </c>
      <c r="J344" s="16"/>
      <c r="K344" s="16"/>
      <c r="L344" s="16">
        <f>H344-J344-K344</f>
        <v>4500000</v>
      </c>
      <c r="M344" s="11" t="str">
        <f>IF(I344&gt;0,"UNCLEARED",IF(I344=0,"CLEARED"))</f>
        <v>CLEARED</v>
      </c>
      <c r="N344" s="19"/>
    </row>
    <row r="345" spans="1:14" ht="14.4">
      <c r="A345" s="11">
        <v>170347</v>
      </c>
      <c r="B345" s="21" t="s">
        <v>674</v>
      </c>
      <c r="C345" s="24">
        <v>42870</v>
      </c>
      <c r="D345" s="11" t="s">
        <v>51</v>
      </c>
      <c r="E345" s="25" t="s">
        <v>676</v>
      </c>
      <c r="F345" s="51">
        <v>1800000</v>
      </c>
      <c r="G345" s="17"/>
      <c r="H345" s="51">
        <v>1800000</v>
      </c>
      <c r="I345" s="16">
        <f>F345+G345-H345</f>
        <v>0</v>
      </c>
      <c r="J345" s="16"/>
      <c r="K345" s="16"/>
      <c r="L345" s="16">
        <f>H345-J345-K345</f>
        <v>1800000</v>
      </c>
      <c r="M345" s="11" t="str">
        <f>IF(I345&gt;0,"UNCLEARED",IF(I345=0,"CLEARED"))</f>
        <v>CLEARED</v>
      </c>
      <c r="N345" s="19"/>
    </row>
    <row r="346" spans="1:14" ht="14.4">
      <c r="A346" s="11">
        <v>170347</v>
      </c>
      <c r="B346" s="21" t="s">
        <v>674</v>
      </c>
      <c r="C346" s="24">
        <v>42884</v>
      </c>
      <c r="D346" s="11" t="s">
        <v>51</v>
      </c>
      <c r="E346" s="25" t="s">
        <v>677</v>
      </c>
      <c r="F346" s="51">
        <v>450000</v>
      </c>
      <c r="G346" s="17"/>
      <c r="H346" s="51">
        <v>450000</v>
      </c>
      <c r="I346" s="16">
        <f>F346+G346-H346</f>
        <v>0</v>
      </c>
      <c r="J346" s="16"/>
      <c r="K346" s="16"/>
      <c r="L346" s="16">
        <f>H346-J346-K346</f>
        <v>450000</v>
      </c>
      <c r="M346" s="11" t="str">
        <f>IF(I346&gt;0,"UNCLEARED",IF(I346=0,"CLEARED"))</f>
        <v>CLEARED</v>
      </c>
      <c r="N346" s="19"/>
    </row>
    <row r="347" spans="1:14" ht="14.4">
      <c r="A347" s="11">
        <v>170347</v>
      </c>
      <c r="B347" s="21" t="s">
        <v>674</v>
      </c>
      <c r="C347" s="24">
        <v>42863</v>
      </c>
      <c r="D347" s="11" t="s">
        <v>54</v>
      </c>
      <c r="E347" s="25" t="s">
        <v>678</v>
      </c>
      <c r="F347" s="67">
        <v>350000</v>
      </c>
      <c r="G347" s="17"/>
      <c r="H347" s="56">
        <v>350000</v>
      </c>
      <c r="I347" s="16">
        <f>F347+G347-H347</f>
        <v>0</v>
      </c>
      <c r="J347" s="16"/>
      <c r="K347" s="16"/>
      <c r="L347" s="16">
        <f>H347-J347-K347</f>
        <v>350000</v>
      </c>
      <c r="M347" s="11" t="str">
        <f>IF(I347&gt;0,"UNCLEARED",IF(I347=0,"CLEARED"))</f>
        <v>CLEARED</v>
      </c>
      <c r="N347" s="19"/>
    </row>
    <row r="348" spans="1:14" ht="14.4">
      <c r="A348" s="11">
        <v>170347</v>
      </c>
      <c r="B348" s="21" t="s">
        <v>679</v>
      </c>
      <c r="C348" s="24">
        <v>42786</v>
      </c>
      <c r="D348" s="11" t="s">
        <v>51</v>
      </c>
      <c r="E348" s="25" t="s">
        <v>680</v>
      </c>
      <c r="F348" s="17">
        <v>53000000</v>
      </c>
      <c r="G348" s="17"/>
      <c r="H348" s="17">
        <v>53000000</v>
      </c>
      <c r="I348" s="16">
        <f>F348+G348-H348</f>
        <v>0</v>
      </c>
      <c r="J348" s="16"/>
      <c r="K348" s="16"/>
      <c r="L348" s="16">
        <f>H348-J348-K348</f>
        <v>53000000</v>
      </c>
      <c r="M348" s="11" t="str">
        <f>IF(I348&gt;0,"UNCLEARED",IF(I348=0,"CLEARED"))</f>
        <v>CLEARED</v>
      </c>
      <c r="N348" s="19"/>
    </row>
    <row r="349" spans="1:14" ht="14.4">
      <c r="A349" s="11">
        <v>170349</v>
      </c>
      <c r="B349" s="21" t="s">
        <v>681</v>
      </c>
      <c r="C349" s="24">
        <v>42870</v>
      </c>
      <c r="D349" s="11" t="s">
        <v>51</v>
      </c>
      <c r="E349" s="25" t="s">
        <v>682</v>
      </c>
      <c r="F349" s="51">
        <v>4600000</v>
      </c>
      <c r="G349" s="17"/>
      <c r="H349" s="51">
        <v>4600000</v>
      </c>
      <c r="I349" s="16">
        <f>F349+G349-H349</f>
        <v>0</v>
      </c>
      <c r="J349" s="16"/>
      <c r="K349" s="16">
        <v>50000</v>
      </c>
      <c r="L349" s="16">
        <f>H349-J349-K349</f>
        <v>4550000</v>
      </c>
      <c r="M349" s="11" t="str">
        <f>IF(I349&gt;0,"UNCLEARED",IF(I349=0,"CLEARED"))</f>
        <v>CLEARED</v>
      </c>
      <c r="N349" s="19"/>
    </row>
    <row r="350" spans="1:14" ht="14.4">
      <c r="A350" s="11">
        <v>170350</v>
      </c>
      <c r="B350" s="21" t="s">
        <v>683</v>
      </c>
      <c r="C350" s="24">
        <v>42871</v>
      </c>
      <c r="D350" s="11" t="s">
        <v>51</v>
      </c>
      <c r="E350" s="25" t="s">
        <v>684</v>
      </c>
      <c r="F350" s="51">
        <v>4500000</v>
      </c>
      <c r="G350" s="17">
        <f>F350*10%</f>
        <v>450000</v>
      </c>
      <c r="H350" s="51">
        <v>4950000</v>
      </c>
      <c r="I350" s="16">
        <f>F350+G350-H350</f>
        <v>0</v>
      </c>
      <c r="J350" s="16"/>
      <c r="K350" s="16"/>
      <c r="L350" s="16">
        <f>H350-J350-K350</f>
        <v>4950000</v>
      </c>
      <c r="M350" s="11" t="str">
        <f>IF(I350&gt;0,"UNCLEARED",IF(I350=0,"CLEARED"))</f>
        <v>CLEARED</v>
      </c>
      <c r="N350" s="19"/>
    </row>
    <row r="351" spans="1:14" ht="14.4">
      <c r="A351" s="11">
        <v>170351</v>
      </c>
      <c r="B351" s="21" t="s">
        <v>685</v>
      </c>
      <c r="C351" s="24">
        <v>42877</v>
      </c>
      <c r="D351" s="11" t="s">
        <v>51</v>
      </c>
      <c r="E351" s="25" t="s">
        <v>686</v>
      </c>
      <c r="F351" s="51">
        <v>4500000</v>
      </c>
      <c r="G351" s="17"/>
      <c r="H351" s="51">
        <v>4500000</v>
      </c>
      <c r="I351" s="16">
        <f>F351+G351-H351</f>
        <v>0</v>
      </c>
      <c r="J351" s="16"/>
      <c r="K351" s="16">
        <v>200000</v>
      </c>
      <c r="L351" s="16">
        <f>H351-J351-K351</f>
        <v>4300000</v>
      </c>
      <c r="M351" s="11" t="str">
        <f>IF(I351&gt;0,"UNCLEARED",IF(I351=0,"CLEARED"))</f>
        <v>CLEARED</v>
      </c>
      <c r="N351" s="19"/>
    </row>
    <row r="352" spans="1:14" ht="14.4">
      <c r="A352" s="11">
        <v>170352</v>
      </c>
      <c r="B352" s="21" t="s">
        <v>687</v>
      </c>
      <c r="C352" s="24">
        <v>42879</v>
      </c>
      <c r="D352" s="11" t="s">
        <v>51</v>
      </c>
      <c r="E352" s="25" t="s">
        <v>688</v>
      </c>
      <c r="F352" s="51">
        <v>44000000</v>
      </c>
      <c r="G352" s="17"/>
      <c r="H352" s="51">
        <v>44000000</v>
      </c>
      <c r="I352" s="16">
        <f>F352+G352-H352</f>
        <v>0</v>
      </c>
      <c r="J352" s="16"/>
      <c r="K352" s="16">
        <v>350000</v>
      </c>
      <c r="L352" s="16">
        <f>H352-J352-K352</f>
        <v>43650000</v>
      </c>
      <c r="M352" s="11" t="str">
        <f>IF(I352&gt;0,"UNCLEARED",IF(I352=0,"CLEARED"))</f>
        <v>CLEARED</v>
      </c>
      <c r="N352" s="19"/>
    </row>
    <row r="353" spans="1:14" ht="14.4">
      <c r="A353" s="11">
        <v>170353</v>
      </c>
      <c r="B353" s="21" t="s">
        <v>689</v>
      </c>
      <c r="C353" s="24">
        <v>42872</v>
      </c>
      <c r="D353" s="11" t="s">
        <v>51</v>
      </c>
      <c r="E353" s="25" t="s">
        <v>690</v>
      </c>
      <c r="F353" s="51">
        <v>61500000</v>
      </c>
      <c r="G353" s="17">
        <f>F353*10%</f>
        <v>6150000</v>
      </c>
      <c r="H353" s="51">
        <v>67650000</v>
      </c>
      <c r="I353" s="16">
        <f>F353+G353-H353</f>
        <v>0</v>
      </c>
      <c r="J353" s="16"/>
      <c r="K353" s="16">
        <v>350000</v>
      </c>
      <c r="L353" s="16">
        <f>H353-J353-K353</f>
        <v>67300000</v>
      </c>
      <c r="M353" s="11" t="str">
        <f>IF(I353&gt;0,"UNCLEARED",IF(I353=0,"CLEARED"))</f>
        <v>CLEARED</v>
      </c>
      <c r="N353" s="19"/>
    </row>
    <row r="354" spans="1:14" ht="14.4">
      <c r="A354" s="11">
        <v>170357</v>
      </c>
      <c r="B354" s="21" t="s">
        <v>691</v>
      </c>
      <c r="C354" s="24">
        <v>42864</v>
      </c>
      <c r="D354" s="11" t="s">
        <v>54</v>
      </c>
      <c r="E354" s="25" t="s">
        <v>692</v>
      </c>
      <c r="F354" s="56">
        <v>2000000</v>
      </c>
      <c r="G354" s="17"/>
      <c r="H354" s="56">
        <v>2000000</v>
      </c>
      <c r="I354" s="16">
        <f>F354+G354-H354</f>
        <v>0</v>
      </c>
      <c r="J354" s="16"/>
      <c r="K354" s="16">
        <v>350000</v>
      </c>
      <c r="L354" s="16">
        <f>H354-J354-K354</f>
        <v>1650000</v>
      </c>
      <c r="M354" s="11" t="str">
        <f>IF(I354&gt;0,"UNCLEARED",IF(I354=0,"CLEARED"))</f>
        <v>CLEARED</v>
      </c>
      <c r="N354" s="19"/>
    </row>
    <row r="355" spans="1:14" ht="14.4">
      <c r="A355" s="11">
        <v>170359</v>
      </c>
      <c r="B355" s="21" t="s">
        <v>693</v>
      </c>
      <c r="C355" s="24">
        <v>42867</v>
      </c>
      <c r="D355" s="11" t="s">
        <v>54</v>
      </c>
      <c r="E355" s="25" t="s">
        <v>694</v>
      </c>
      <c r="F355" s="51">
        <v>800000</v>
      </c>
      <c r="G355" s="17"/>
      <c r="H355" s="51">
        <v>800000</v>
      </c>
      <c r="I355" s="16">
        <f>F355+G355-H355</f>
        <v>0</v>
      </c>
      <c r="J355" s="16"/>
      <c r="K355" s="16">
        <v>200000</v>
      </c>
      <c r="L355" s="16">
        <f>H355-J355-K355</f>
        <v>600000</v>
      </c>
      <c r="M355" s="11" t="str">
        <f>IF(I355&gt;0,"UNCLEARED",IF(I355=0,"CLEARED"))</f>
        <v>CLEARED</v>
      </c>
      <c r="N355" s="19"/>
    </row>
    <row r="356" spans="1:14" ht="14.4">
      <c r="A356" s="11">
        <v>170360</v>
      </c>
      <c r="B356" s="21" t="s">
        <v>695</v>
      </c>
      <c r="C356" s="24">
        <v>42867</v>
      </c>
      <c r="D356" s="11" t="s">
        <v>54</v>
      </c>
      <c r="E356" s="25" t="s">
        <v>696</v>
      </c>
      <c r="F356" s="65">
        <v>245000</v>
      </c>
      <c r="G356" s="17"/>
      <c r="H356" s="51">
        <v>245000</v>
      </c>
      <c r="I356" s="16">
        <f>F356+G356-H356</f>
        <v>0</v>
      </c>
      <c r="J356" s="16"/>
      <c r="K356" s="16"/>
      <c r="L356" s="16">
        <f>H356-J356-K356</f>
        <v>245000</v>
      </c>
      <c r="M356" s="11" t="str">
        <f>IF(I356&gt;0,"UNCLEARED",IF(I356=0,"CLEARED"))</f>
        <v>CLEARED</v>
      </c>
      <c r="N356" s="19"/>
    </row>
    <row r="357" spans="1:14" ht="14.4">
      <c r="A357" s="11">
        <v>170363</v>
      </c>
      <c r="B357" s="21" t="s">
        <v>697</v>
      </c>
      <c r="C357" s="24">
        <v>42947</v>
      </c>
      <c r="D357" s="11" t="s">
        <v>51</v>
      </c>
      <c r="E357" s="25" t="s">
        <v>699</v>
      </c>
      <c r="F357" s="51">
        <v>18500000</v>
      </c>
      <c r="G357" s="17"/>
      <c r="H357" s="51">
        <v>18500000</v>
      </c>
      <c r="I357" s="16">
        <f>F357+G357-H357</f>
        <v>0</v>
      </c>
      <c r="J357" s="16"/>
      <c r="K357" s="16">
        <v>300000</v>
      </c>
      <c r="L357" s="16">
        <f>H357-J357-K357</f>
        <v>18200000</v>
      </c>
      <c r="M357" s="11" t="str">
        <f>IF(I357&gt;0,"UNCLEARED",IF(I357=0,"CLEARED"))</f>
        <v>CLEARED</v>
      </c>
      <c r="N357" s="19"/>
    </row>
    <row r="358" spans="1:14" ht="14.4">
      <c r="A358" s="11">
        <v>170363</v>
      </c>
      <c r="B358" s="21" t="s">
        <v>697</v>
      </c>
      <c r="C358" s="24">
        <v>42944</v>
      </c>
      <c r="D358" s="11" t="s">
        <v>51</v>
      </c>
      <c r="E358" s="25" t="s">
        <v>700</v>
      </c>
      <c r="F358" s="51">
        <v>18500000</v>
      </c>
      <c r="G358" s="17"/>
      <c r="H358" s="51">
        <v>18500000</v>
      </c>
      <c r="I358" s="16">
        <f>F358+G358-H358</f>
        <v>0</v>
      </c>
      <c r="J358" s="16"/>
      <c r="K358" s="16">
        <v>180000</v>
      </c>
      <c r="L358" s="16">
        <f>H358-J358-K358</f>
        <v>18320000</v>
      </c>
      <c r="M358" s="11" t="str">
        <f>IF(I358&gt;0,"UNCLEARED",IF(I358=0,"CLEARED"))</f>
        <v>CLEARED</v>
      </c>
      <c r="N358" s="19"/>
    </row>
    <row r="359" spans="1:14" ht="14.4">
      <c r="A359" s="11">
        <v>170363</v>
      </c>
      <c r="B359" s="21" t="s">
        <v>697</v>
      </c>
      <c r="C359" s="24">
        <v>42877</v>
      </c>
      <c r="D359" s="11" t="s">
        <v>54</v>
      </c>
      <c r="E359" s="25" t="s">
        <v>698</v>
      </c>
      <c r="F359" s="51">
        <v>700000</v>
      </c>
      <c r="G359" s="17"/>
      <c r="H359" s="51">
        <v>700000</v>
      </c>
      <c r="I359" s="16">
        <f>F359+G359-H359</f>
        <v>0</v>
      </c>
      <c r="J359" s="16"/>
      <c r="K359" s="16">
        <v>47000</v>
      </c>
      <c r="L359" s="16">
        <f>H359-J359-K359</f>
        <v>653000</v>
      </c>
      <c r="M359" s="11" t="str">
        <f>IF(I359&gt;0,"UNCLEARED",IF(I359=0,"CLEARED"))</f>
        <v>CLEARED</v>
      </c>
      <c r="N359" s="19"/>
    </row>
    <row r="360" spans="1:14" ht="14.4">
      <c r="A360" s="11">
        <v>170368</v>
      </c>
      <c r="B360" s="21" t="s">
        <v>701</v>
      </c>
      <c r="C360" s="24">
        <v>42870</v>
      </c>
      <c r="D360" s="11" t="s">
        <v>46</v>
      </c>
      <c r="E360" s="25" t="s">
        <v>702</v>
      </c>
      <c r="F360" s="51">
        <v>1200000</v>
      </c>
      <c r="G360" s="17">
        <f>F360*10%</f>
        <v>120000</v>
      </c>
      <c r="H360" s="51">
        <v>1320000</v>
      </c>
      <c r="I360" s="16">
        <f>F360+G360-H360</f>
        <v>0</v>
      </c>
      <c r="J360" s="16"/>
      <c r="K360" s="16"/>
      <c r="L360" s="16">
        <f>H360-J360-K360</f>
        <v>1320000</v>
      </c>
      <c r="M360" s="11" t="str">
        <f>IF(I360&gt;0,"UNCLEARED",IF(I360=0,"CLEARED"))</f>
        <v>CLEARED</v>
      </c>
      <c r="N360" s="19"/>
    </row>
    <row r="361" spans="1:14" ht="14.4">
      <c r="A361" s="11">
        <v>170368</v>
      </c>
      <c r="B361" s="21" t="s">
        <v>701</v>
      </c>
      <c r="C361" s="24">
        <v>42870</v>
      </c>
      <c r="D361" s="11" t="s">
        <v>46</v>
      </c>
      <c r="E361" s="25" t="s">
        <v>703</v>
      </c>
      <c r="F361" s="65">
        <v>600000</v>
      </c>
      <c r="G361" s="17">
        <f>F361*10%</f>
        <v>60000</v>
      </c>
      <c r="H361" s="51">
        <v>660000</v>
      </c>
      <c r="I361" s="16">
        <f>F361+G361-H361</f>
        <v>0</v>
      </c>
      <c r="J361" s="16"/>
      <c r="K361" s="16"/>
      <c r="L361" s="16">
        <f>H361-J361-K361</f>
        <v>660000</v>
      </c>
      <c r="M361" s="11" t="str">
        <f>IF(I361&gt;0,"UNCLEARED",IF(I361=0,"CLEARED"))</f>
        <v>CLEARED</v>
      </c>
      <c r="N361" s="19"/>
    </row>
    <row r="362" spans="1:14" ht="14.4">
      <c r="A362" s="11">
        <v>170375</v>
      </c>
      <c r="B362" s="21" t="s">
        <v>704</v>
      </c>
      <c r="C362" s="24">
        <v>42893</v>
      </c>
      <c r="D362" s="11" t="s">
        <v>51</v>
      </c>
      <c r="E362" s="25" t="s">
        <v>705</v>
      </c>
      <c r="F362" s="65">
        <v>4500000</v>
      </c>
      <c r="G362" s="17"/>
      <c r="H362" s="51">
        <v>4500000</v>
      </c>
      <c r="I362" s="16">
        <f>F362+G362-H362</f>
        <v>0</v>
      </c>
      <c r="J362" s="16"/>
      <c r="K362" s="16"/>
      <c r="L362" s="16">
        <f>H362-J362-K362</f>
        <v>4500000</v>
      </c>
      <c r="M362" s="11" t="str">
        <f>IF(I362&gt;0,"UNCLEARED",IF(I362=0,"CLEARED"))</f>
        <v>CLEARED</v>
      </c>
      <c r="N362" s="19"/>
    </row>
    <row r="363" spans="1:14" ht="14.4">
      <c r="A363" s="11">
        <v>170376</v>
      </c>
      <c r="B363" s="21" t="s">
        <v>706</v>
      </c>
      <c r="C363" s="24">
        <v>42905</v>
      </c>
      <c r="D363" s="11" t="s">
        <v>51</v>
      </c>
      <c r="E363" s="25" t="s">
        <v>707</v>
      </c>
      <c r="F363" s="65">
        <v>350000</v>
      </c>
      <c r="G363" s="17"/>
      <c r="H363" s="51">
        <v>350000</v>
      </c>
      <c r="I363" s="16">
        <f>F363+G363-H363</f>
        <v>0</v>
      </c>
      <c r="J363" s="16"/>
      <c r="K363" s="16"/>
      <c r="L363" s="16">
        <f>H363-J363-K363</f>
        <v>350000</v>
      </c>
      <c r="M363" s="11" t="str">
        <f>IF(I363&gt;0,"UNCLEARED",IF(I363=0,"CLEARED"))</f>
        <v>CLEARED</v>
      </c>
      <c r="N363" s="19"/>
    </row>
    <row r="364" spans="1:14" ht="14.4">
      <c r="A364" s="11">
        <v>170379</v>
      </c>
      <c r="B364" s="21" t="s">
        <v>708</v>
      </c>
      <c r="C364" s="24">
        <v>42901</v>
      </c>
      <c r="D364" s="11" t="s">
        <v>54</v>
      </c>
      <c r="E364" s="25" t="s">
        <v>709</v>
      </c>
      <c r="F364" s="56">
        <v>245000</v>
      </c>
      <c r="G364" s="17"/>
      <c r="H364" s="56">
        <v>245000</v>
      </c>
      <c r="I364" s="16">
        <f>F364+G364-H364</f>
        <v>0</v>
      </c>
      <c r="J364" s="16"/>
      <c r="K364" s="16"/>
      <c r="L364" s="16">
        <f>H364-J364-K364</f>
        <v>245000</v>
      </c>
      <c r="M364" s="11" t="str">
        <f>IF(I364&gt;0,"UNCLEARED",IF(I364=0,"CLEARED"))</f>
        <v>CLEARED</v>
      </c>
      <c r="N364" s="19"/>
    </row>
    <row r="365" spans="1:14" ht="14.4">
      <c r="A365" s="11">
        <v>170385</v>
      </c>
      <c r="B365" s="21" t="s">
        <v>710</v>
      </c>
      <c r="C365" s="24">
        <v>42934</v>
      </c>
      <c r="D365" s="11" t="s">
        <v>46</v>
      </c>
      <c r="E365" s="25" t="s">
        <v>713</v>
      </c>
      <c r="F365" s="51">
        <v>1200000</v>
      </c>
      <c r="G365" s="17">
        <v>120000</v>
      </c>
      <c r="H365" s="51">
        <v>1200000</v>
      </c>
      <c r="I365" s="16">
        <f>F365+G365-H365</f>
        <v>120000</v>
      </c>
      <c r="J365" s="16"/>
      <c r="K365" s="16">
        <v>100000</v>
      </c>
      <c r="L365" s="16">
        <f>H365-J365-K365</f>
        <v>1100000</v>
      </c>
      <c r="M365" s="11" t="str">
        <f>IF(I365&gt;0,"UNCLEARED",IF(I365=0,"CLEARED"))</f>
        <v>UNCLEARED</v>
      </c>
      <c r="N365" s="19" t="s">
        <v>712</v>
      </c>
    </row>
    <row r="366" spans="1:14" ht="14.4">
      <c r="A366" s="11">
        <v>170385</v>
      </c>
      <c r="B366" s="21" t="s">
        <v>710</v>
      </c>
      <c r="C366" s="24">
        <v>42892</v>
      </c>
      <c r="D366" s="11" t="s">
        <v>46</v>
      </c>
      <c r="E366" s="25" t="s">
        <v>711</v>
      </c>
      <c r="F366" s="17">
        <v>1000000</v>
      </c>
      <c r="G366" s="17">
        <f>F366*10%</f>
        <v>100000</v>
      </c>
      <c r="H366" s="35">
        <v>1100000</v>
      </c>
      <c r="I366" s="16">
        <f>F366+G366-H366</f>
        <v>0</v>
      </c>
      <c r="J366" s="16"/>
      <c r="K366" s="16">
        <v>50000</v>
      </c>
      <c r="L366" s="16">
        <f>H366-J366-K366</f>
        <v>1050000</v>
      </c>
      <c r="M366" s="11" t="str">
        <f>IF(I366&gt;0,"UNCLEARED",IF(I366=0,"CLEARED"))</f>
        <v>CLEARED</v>
      </c>
      <c r="N366" s="19" t="s">
        <v>712</v>
      </c>
    </row>
    <row r="367" spans="1:14" ht="14.4">
      <c r="A367" s="11">
        <v>170385</v>
      </c>
      <c r="B367" s="21" t="s">
        <v>718</v>
      </c>
      <c r="C367" s="24">
        <v>42927</v>
      </c>
      <c r="D367" s="11" t="s">
        <v>54</v>
      </c>
      <c r="E367" s="25" t="s">
        <v>720</v>
      </c>
      <c r="F367" s="51">
        <v>4500000</v>
      </c>
      <c r="G367" s="17">
        <f>F367*10%</f>
        <v>450000</v>
      </c>
      <c r="H367" s="51">
        <v>4500000</v>
      </c>
      <c r="I367" s="16">
        <f>F367+G367-H367</f>
        <v>450000</v>
      </c>
      <c r="J367" s="16">
        <v>90000</v>
      </c>
      <c r="K367" s="16">
        <v>450000</v>
      </c>
      <c r="L367" s="16">
        <f>H367-J367-K367</f>
        <v>3960000</v>
      </c>
      <c r="M367" s="11" t="str">
        <f>IF(I367&gt;0,"UNCLEARED",IF(I367=0,"CLEARED"))</f>
        <v>UNCLEARED</v>
      </c>
      <c r="N367" s="19" t="s">
        <v>712</v>
      </c>
    </row>
    <row r="368" spans="1:14" ht="14.4">
      <c r="A368" s="11">
        <v>170385</v>
      </c>
      <c r="B368" s="21" t="s">
        <v>718</v>
      </c>
      <c r="C368" s="24">
        <v>42921</v>
      </c>
      <c r="D368" s="11" t="s">
        <v>54</v>
      </c>
      <c r="E368" s="25" t="s">
        <v>719</v>
      </c>
      <c r="F368" s="56">
        <v>3600000</v>
      </c>
      <c r="G368" s="17">
        <f>F368*10%</f>
        <v>360000</v>
      </c>
      <c r="H368" s="56">
        <v>3600000</v>
      </c>
      <c r="I368" s="16">
        <f>F368+G368-H368</f>
        <v>360000</v>
      </c>
      <c r="J368" s="16">
        <f>F368*2%</f>
        <v>72000</v>
      </c>
      <c r="K368" s="16">
        <v>335000</v>
      </c>
      <c r="L368" s="16">
        <f>H368-J368-K368</f>
        <v>3193000</v>
      </c>
      <c r="M368" s="11" t="str">
        <f>IF(I368&gt;0,"UNCLEARED",IF(I368=0,"CLEARED"))</f>
        <v>UNCLEARED</v>
      </c>
      <c r="N368" s="19" t="s">
        <v>712</v>
      </c>
    </row>
    <row r="369" spans="1:14" ht="14.4">
      <c r="A369" s="11">
        <v>170385</v>
      </c>
      <c r="B369" s="21" t="s">
        <v>714</v>
      </c>
      <c r="C369" s="24">
        <v>42879</v>
      </c>
      <c r="D369" s="11" t="s">
        <v>46</v>
      </c>
      <c r="E369" s="25" t="s">
        <v>715</v>
      </c>
      <c r="F369" s="51">
        <v>1000000</v>
      </c>
      <c r="G369" s="17">
        <f>F369*10%</f>
        <v>100000</v>
      </c>
      <c r="H369" s="51">
        <v>1100000</v>
      </c>
      <c r="I369" s="16">
        <f>F369+G369-H369</f>
        <v>0</v>
      </c>
      <c r="J369" s="16"/>
      <c r="K369" s="16">
        <v>50000</v>
      </c>
      <c r="L369" s="16">
        <f>H369-J369-K369</f>
        <v>1050000</v>
      </c>
      <c r="M369" s="11" t="str">
        <f>IF(I369&gt;0,"UNCLEARED",IF(I369=0,"CLEARED"))</f>
        <v>CLEARED</v>
      </c>
      <c r="N369" s="69" t="s">
        <v>716</v>
      </c>
    </row>
    <row r="370" spans="1:14" ht="14.4">
      <c r="A370" s="11">
        <v>170385</v>
      </c>
      <c r="B370" s="21" t="s">
        <v>714</v>
      </c>
      <c r="C370" s="24">
        <v>42879</v>
      </c>
      <c r="D370" s="11" t="s">
        <v>46</v>
      </c>
      <c r="E370" s="25" t="s">
        <v>717</v>
      </c>
      <c r="F370" s="65">
        <v>1000000</v>
      </c>
      <c r="G370" s="17">
        <f>F370*10%</f>
        <v>100000</v>
      </c>
      <c r="H370" s="51">
        <v>1100000</v>
      </c>
      <c r="I370" s="16">
        <f>F370+G370-H370</f>
        <v>0</v>
      </c>
      <c r="J370" s="16"/>
      <c r="K370" s="16">
        <v>50000</v>
      </c>
      <c r="L370" s="16">
        <f>H370-J370-K370</f>
        <v>1050000</v>
      </c>
      <c r="M370" s="11" t="str">
        <f>IF(I370&gt;0,"UNCLEARED",IF(I370=0,"CLEARED"))</f>
        <v>CLEARED</v>
      </c>
      <c r="N370" s="69" t="s">
        <v>716</v>
      </c>
    </row>
    <row r="371" spans="1:14" ht="14.4">
      <c r="A371" s="11">
        <v>170385</v>
      </c>
      <c r="B371" s="21" t="s">
        <v>721</v>
      </c>
      <c r="C371" s="24">
        <v>42927</v>
      </c>
      <c r="D371" s="11" t="s">
        <v>51</v>
      </c>
      <c r="E371" s="25" t="s">
        <v>722</v>
      </c>
      <c r="F371" s="65">
        <v>4500000</v>
      </c>
      <c r="G371" s="17">
        <f>F371*10%</f>
        <v>450000</v>
      </c>
      <c r="H371" s="51">
        <v>4500000</v>
      </c>
      <c r="I371" s="16">
        <f>F371+G371-H371</f>
        <v>450000</v>
      </c>
      <c r="J371" s="16"/>
      <c r="K371" s="16">
        <v>397000</v>
      </c>
      <c r="L371" s="16">
        <f>H371-J371-K371</f>
        <v>4103000</v>
      </c>
      <c r="M371" s="11" t="str">
        <f>IF(I371&gt;0,"UNCLEARED",IF(I371=0,"CLEARED"))</f>
        <v>UNCLEARED</v>
      </c>
      <c r="N371" s="19" t="s">
        <v>712</v>
      </c>
    </row>
    <row r="372" spans="1:14" ht="14.4">
      <c r="A372" s="11">
        <v>170385</v>
      </c>
      <c r="B372" s="21" t="s">
        <v>721</v>
      </c>
      <c r="C372" s="24">
        <v>42933</v>
      </c>
      <c r="D372" s="11" t="s">
        <v>51</v>
      </c>
      <c r="E372" s="25" t="s">
        <v>723</v>
      </c>
      <c r="F372" s="51">
        <v>750000</v>
      </c>
      <c r="G372" s="17">
        <f>F372*10%</f>
        <v>75000</v>
      </c>
      <c r="H372" s="51">
        <v>750000</v>
      </c>
      <c r="I372" s="16">
        <f>F372+G372-H372</f>
        <v>75000</v>
      </c>
      <c r="J372" s="16"/>
      <c r="K372" s="16"/>
      <c r="L372" s="16">
        <f>H372-J372-K372</f>
        <v>750000</v>
      </c>
      <c r="M372" s="11" t="str">
        <f>IF(I372&gt;0,"UNCLEARED",IF(I372=0,"CLEARED"))</f>
        <v>UNCLEARED</v>
      </c>
      <c r="N372" s="19" t="s">
        <v>712</v>
      </c>
    </row>
    <row r="373" spans="1:14" ht="14.4">
      <c r="A373" s="11">
        <v>170385</v>
      </c>
      <c r="B373" s="21" t="s">
        <v>724</v>
      </c>
      <c r="C373" s="24">
        <v>43091</v>
      </c>
      <c r="D373" s="11" t="s">
        <v>725</v>
      </c>
      <c r="E373" s="25" t="s">
        <v>726</v>
      </c>
      <c r="F373" s="17">
        <v>47000000</v>
      </c>
      <c r="G373" s="17"/>
      <c r="H373" s="35">
        <v>47000000</v>
      </c>
      <c r="I373" s="17">
        <f>F373+G373-H373-J373</f>
        <v>0</v>
      </c>
      <c r="J373" s="16"/>
      <c r="K373" s="16">
        <v>44000000</v>
      </c>
      <c r="L373" s="16">
        <f>H373-J373-K373</f>
        <v>3000000</v>
      </c>
      <c r="M373" s="11" t="str">
        <f>IF(I373&gt;0,"UNCLEARED",IF(I373=0,"CLEARED"))</f>
        <v>CLEARED</v>
      </c>
      <c r="N373" s="19"/>
    </row>
    <row r="374" spans="1:14" ht="14.4">
      <c r="A374" s="11">
        <v>170385</v>
      </c>
      <c r="B374" s="21" t="s">
        <v>724</v>
      </c>
      <c r="C374" s="24">
        <v>42921</v>
      </c>
      <c r="D374" s="11" t="s">
        <v>51</v>
      </c>
      <c r="E374" s="25" t="s">
        <v>728</v>
      </c>
      <c r="F374" s="56">
        <v>4800000</v>
      </c>
      <c r="G374" s="17">
        <f>F374*10%</f>
        <v>480000</v>
      </c>
      <c r="H374" s="56">
        <v>5280000</v>
      </c>
      <c r="I374" s="16">
        <f>F374+G374-H374</f>
        <v>0</v>
      </c>
      <c r="J374" s="16"/>
      <c r="K374" s="16">
        <v>4100000</v>
      </c>
      <c r="L374" s="16">
        <f>H374-J374-K374</f>
        <v>1180000</v>
      </c>
      <c r="M374" s="11" t="str">
        <f>IF(I374&gt;0,"UNCLEARED",IF(I374=0,"CLEARED"))</f>
        <v>CLEARED</v>
      </c>
      <c r="N374" s="19"/>
    </row>
    <row r="375" spans="1:14" ht="14.4">
      <c r="A375" s="11">
        <v>170385</v>
      </c>
      <c r="B375" s="21" t="s">
        <v>724</v>
      </c>
      <c r="C375" s="24">
        <v>43091</v>
      </c>
      <c r="D375" s="11" t="s">
        <v>725</v>
      </c>
      <c r="E375" s="25" t="s">
        <v>727</v>
      </c>
      <c r="F375" s="17">
        <v>1500000</v>
      </c>
      <c r="G375" s="17"/>
      <c r="H375" s="35">
        <v>1500000</v>
      </c>
      <c r="I375" s="17">
        <f>F375+G375-H375-J375</f>
        <v>0</v>
      </c>
      <c r="J375" s="16"/>
      <c r="K375" s="16">
        <v>1300000</v>
      </c>
      <c r="L375" s="16">
        <f>H375-J375-K375</f>
        <v>200000</v>
      </c>
      <c r="M375" s="11" t="str">
        <f>IF(I375&gt;0,"UNCLEARED",IF(I375=0,"CLEARED"))</f>
        <v>CLEARED</v>
      </c>
      <c r="N375" s="19"/>
    </row>
    <row r="376" spans="1:14" ht="14.4">
      <c r="A376" s="11">
        <v>170385</v>
      </c>
      <c r="B376" s="21" t="s">
        <v>729</v>
      </c>
      <c r="C376" s="24">
        <v>42863</v>
      </c>
      <c r="D376" s="11" t="s">
        <v>46</v>
      </c>
      <c r="E376" s="25" t="s">
        <v>730</v>
      </c>
      <c r="F376" s="67">
        <v>1350000</v>
      </c>
      <c r="G376" s="17">
        <v>135000</v>
      </c>
      <c r="H376" s="56">
        <v>1485000</v>
      </c>
      <c r="I376" s="16">
        <f>F376+G376-H376</f>
        <v>0</v>
      </c>
      <c r="J376" s="16"/>
      <c r="K376" s="16"/>
      <c r="L376" s="16">
        <f>H376-J376-K376</f>
        <v>1485000</v>
      </c>
      <c r="M376" s="11" t="str">
        <f>IF(I376&gt;0,"UNCLEARED",IF(I376=0,"CLEARED"))</f>
        <v>CLEARED</v>
      </c>
      <c r="N376" s="19"/>
    </row>
    <row r="377" spans="1:14" ht="14.4">
      <c r="A377" s="11">
        <v>170385</v>
      </c>
      <c r="B377" s="21" t="s">
        <v>731</v>
      </c>
      <c r="C377" s="24">
        <v>42900</v>
      </c>
      <c r="D377" s="11" t="s">
        <v>51</v>
      </c>
      <c r="E377" s="25" t="s">
        <v>732</v>
      </c>
      <c r="F377" s="51">
        <v>3600000</v>
      </c>
      <c r="G377" s="17">
        <f>F377*10%</f>
        <v>360000</v>
      </c>
      <c r="H377" s="51">
        <v>3960000</v>
      </c>
      <c r="I377" s="16">
        <f>F377+G377-H377</f>
        <v>0</v>
      </c>
      <c r="J377" s="16"/>
      <c r="K377" s="16">
        <v>105000</v>
      </c>
      <c r="L377" s="70">
        <f>H377-J377-K377</f>
        <v>3855000</v>
      </c>
      <c r="M377" s="11" t="str">
        <f>IF(I377&gt;0,"UNCLEARED",IF(I377=0,"CLEARED"))</f>
        <v>CLEARED</v>
      </c>
      <c r="N377" s="19"/>
    </row>
    <row r="378" spans="1:14" ht="14.4">
      <c r="A378" s="11">
        <v>170385</v>
      </c>
      <c r="B378" s="21" t="s">
        <v>733</v>
      </c>
      <c r="C378" s="24">
        <v>42989</v>
      </c>
      <c r="D378" s="11" t="s">
        <v>54</v>
      </c>
      <c r="E378" s="25" t="s">
        <v>735</v>
      </c>
      <c r="F378" s="17">
        <v>4500000</v>
      </c>
      <c r="G378" s="17">
        <f>F378*10%</f>
        <v>450000</v>
      </c>
      <c r="H378" s="35">
        <v>4950000</v>
      </c>
      <c r="I378" s="16">
        <f>F378+G378-H378</f>
        <v>0</v>
      </c>
      <c r="J378" s="16"/>
      <c r="K378" s="16">
        <v>450000</v>
      </c>
      <c r="L378" s="16">
        <f>H378-J378-K378</f>
        <v>4500000</v>
      </c>
      <c r="M378" s="11" t="str">
        <f>IF(I378&gt;0,"UNCLEARED",IF(I378=0,"CLEARED"))</f>
        <v>CLEARED</v>
      </c>
      <c r="N378" s="19"/>
    </row>
    <row r="379" spans="1:14" ht="14.4">
      <c r="A379" s="11">
        <v>170385</v>
      </c>
      <c r="B379" s="21" t="s">
        <v>733</v>
      </c>
      <c r="C379" s="24">
        <v>42989</v>
      </c>
      <c r="D379" s="11" t="s">
        <v>54</v>
      </c>
      <c r="E379" s="25" t="s">
        <v>736</v>
      </c>
      <c r="F379" s="17">
        <v>4500000</v>
      </c>
      <c r="G379" s="17">
        <f>F379*10%</f>
        <v>450000</v>
      </c>
      <c r="H379" s="35">
        <v>4950000</v>
      </c>
      <c r="I379" s="16">
        <f>F379+G379-H379</f>
        <v>0</v>
      </c>
      <c r="J379" s="16"/>
      <c r="K379" s="16">
        <v>450000</v>
      </c>
      <c r="L379" s="16">
        <f>H379-J379-K379</f>
        <v>4500000</v>
      </c>
      <c r="M379" s="11" t="str">
        <f>IF(I379&gt;0,"UNCLEARED",IF(I379=0,"CLEARED"))</f>
        <v>CLEARED</v>
      </c>
      <c r="N379" s="19"/>
    </row>
    <row r="380" spans="1:14" ht="14.4">
      <c r="A380" s="11">
        <v>170385</v>
      </c>
      <c r="B380" s="21" t="s">
        <v>733</v>
      </c>
      <c r="C380" s="24">
        <v>42996</v>
      </c>
      <c r="D380" s="11" t="s">
        <v>46</v>
      </c>
      <c r="E380" s="25" t="s">
        <v>737</v>
      </c>
      <c r="F380" s="17">
        <v>1950000</v>
      </c>
      <c r="G380" s="17">
        <v>195000</v>
      </c>
      <c r="H380" s="35">
        <v>2145000</v>
      </c>
      <c r="I380" s="16">
        <f>F380+G380-H380</f>
        <v>0</v>
      </c>
      <c r="J380" s="16"/>
      <c r="K380" s="16">
        <v>0</v>
      </c>
      <c r="L380" s="16">
        <f>H380-J380-K380</f>
        <v>2145000</v>
      </c>
      <c r="M380" s="11" t="str">
        <f>IF(I380&gt;0,"UNCLEARED",IF(I380=0,"CLEARED"))</f>
        <v>CLEARED</v>
      </c>
      <c r="N380" s="19"/>
    </row>
    <row r="381" spans="1:14" ht="14.4">
      <c r="A381" s="11">
        <v>170385</v>
      </c>
      <c r="B381" s="21" t="s">
        <v>733</v>
      </c>
      <c r="C381" s="24">
        <v>42983</v>
      </c>
      <c r="D381" s="11" t="s">
        <v>54</v>
      </c>
      <c r="E381" s="25" t="s">
        <v>734</v>
      </c>
      <c r="F381" s="17">
        <v>4500000</v>
      </c>
      <c r="G381" s="17">
        <f>F381*10%</f>
        <v>450000</v>
      </c>
      <c r="H381" s="35">
        <v>450000</v>
      </c>
      <c r="I381" s="16">
        <f>F381+G381-H381</f>
        <v>4500000</v>
      </c>
      <c r="J381" s="16"/>
      <c r="K381" s="16">
        <v>473000</v>
      </c>
      <c r="L381" s="16">
        <f>H381-J381-K381</f>
        <v>-23000</v>
      </c>
      <c r="M381" s="11" t="str">
        <f>IF(I381&gt;0,"UNCLEARED",IF(I381=0,"CLEARED"))</f>
        <v>UNCLEARED</v>
      </c>
      <c r="N381" s="19"/>
    </row>
    <row r="382" spans="1:14" ht="14.4">
      <c r="A382" s="11">
        <v>170385</v>
      </c>
      <c r="B382" s="21" t="s">
        <v>738</v>
      </c>
      <c r="C382" s="24">
        <v>42887</v>
      </c>
      <c r="D382" s="11" t="s">
        <v>51</v>
      </c>
      <c r="E382" s="25" t="s">
        <v>739</v>
      </c>
      <c r="F382" s="56">
        <v>5400000</v>
      </c>
      <c r="G382" s="17">
        <f>F382*10%</f>
        <v>540000</v>
      </c>
      <c r="H382" s="56">
        <v>5940000</v>
      </c>
      <c r="I382" s="16">
        <f>F382+G382-H382</f>
        <v>0</v>
      </c>
      <c r="J382" s="16"/>
      <c r="K382" s="16">
        <v>190000</v>
      </c>
      <c r="L382" s="16">
        <f>H382-J382-K382</f>
        <v>5750000</v>
      </c>
      <c r="M382" s="11" t="str">
        <f>IF(I382&gt;0,"UNCLEARED",IF(I382=0,"CLEARED"))</f>
        <v>CLEARED</v>
      </c>
      <c r="N382" s="19" t="s">
        <v>712</v>
      </c>
    </row>
    <row r="383" spans="1:14" ht="14.4">
      <c r="A383" s="11">
        <v>170385</v>
      </c>
      <c r="B383" s="21" t="s">
        <v>740</v>
      </c>
      <c r="C383" s="24">
        <v>42956</v>
      </c>
      <c r="D383" s="11" t="s">
        <v>46</v>
      </c>
      <c r="E383" s="25" t="s">
        <v>741</v>
      </c>
      <c r="F383" s="51">
        <v>1500000</v>
      </c>
      <c r="G383" s="17">
        <f>F383*10%</f>
        <v>150000</v>
      </c>
      <c r="H383" s="17">
        <v>1500000</v>
      </c>
      <c r="I383" s="16">
        <f>F383+G383-H383</f>
        <v>150000</v>
      </c>
      <c r="J383" s="16">
        <v>30000</v>
      </c>
      <c r="K383" s="16">
        <v>100000</v>
      </c>
      <c r="L383" s="16">
        <f>H383-J383-K383</f>
        <v>1370000</v>
      </c>
      <c r="M383" s="11" t="str">
        <f>IF(I383&gt;0,"UNCLEARED",IF(I383=0,"CLEARED"))</f>
        <v>UNCLEARED</v>
      </c>
      <c r="N383" s="19"/>
    </row>
    <row r="384" spans="1:14" ht="14.4">
      <c r="A384" s="11">
        <v>170385</v>
      </c>
      <c r="B384" s="21" t="s">
        <v>740</v>
      </c>
      <c r="C384" s="24">
        <v>42968</v>
      </c>
      <c r="D384" s="11" t="s">
        <v>46</v>
      </c>
      <c r="E384" s="25" t="s">
        <v>743</v>
      </c>
      <c r="F384" s="51">
        <v>300000</v>
      </c>
      <c r="G384" s="17"/>
      <c r="H384" s="17">
        <v>300000</v>
      </c>
      <c r="I384" s="16">
        <f>F384+G384-H384</f>
        <v>0</v>
      </c>
      <c r="J384" s="16"/>
      <c r="K384" s="16"/>
      <c r="L384" s="16">
        <f>H384-J384-K384</f>
        <v>300000</v>
      </c>
      <c r="M384" s="11" t="str">
        <f>IF(I384&gt;0,"UNCLEARED",IF(I384=0,"CLEARED"))</f>
        <v>CLEARED</v>
      </c>
      <c r="N384" s="19"/>
    </row>
    <row r="385" spans="1:14" ht="14.4">
      <c r="A385" s="11">
        <v>170385</v>
      </c>
      <c r="B385" s="71" t="s">
        <v>744</v>
      </c>
      <c r="C385" s="24">
        <v>42948</v>
      </c>
      <c r="D385" s="11" t="s">
        <v>54</v>
      </c>
      <c r="E385" s="25" t="s">
        <v>745</v>
      </c>
      <c r="F385" s="65">
        <v>4500000</v>
      </c>
      <c r="G385" s="17">
        <f>F385*10%</f>
        <v>450000</v>
      </c>
      <c r="H385" s="56">
        <v>4500000</v>
      </c>
      <c r="I385" s="16">
        <f>F385+G385-H385</f>
        <v>450000</v>
      </c>
      <c r="J385" s="16">
        <v>90000</v>
      </c>
      <c r="K385" s="16">
        <v>654000</v>
      </c>
      <c r="L385" s="16">
        <f>H385-J385-K385</f>
        <v>3756000</v>
      </c>
      <c r="M385" s="11" t="str">
        <f>IF(I385&gt;0,"UNCLEARED",IF(I385=0,"CLEARED"))</f>
        <v>UNCLEARED</v>
      </c>
      <c r="N385" s="19"/>
    </row>
    <row r="386" spans="1:14" ht="14.4">
      <c r="A386" s="11">
        <v>170385</v>
      </c>
      <c r="B386" s="71" t="s">
        <v>744</v>
      </c>
      <c r="C386" s="24">
        <v>42958</v>
      </c>
      <c r="D386" s="11" t="s">
        <v>54</v>
      </c>
      <c r="E386" s="25" t="s">
        <v>746</v>
      </c>
      <c r="F386" s="65">
        <v>4500000</v>
      </c>
      <c r="G386" s="17">
        <f>F386*10%</f>
        <v>450000</v>
      </c>
      <c r="H386" s="56">
        <v>4500000</v>
      </c>
      <c r="I386" s="16">
        <f>F386+G386-H386</f>
        <v>450000</v>
      </c>
      <c r="J386" s="16">
        <v>90000</v>
      </c>
      <c r="K386" s="16">
        <v>545000</v>
      </c>
      <c r="L386" s="16">
        <f>H386-J386-K386</f>
        <v>3865000</v>
      </c>
      <c r="M386" s="11" t="str">
        <f>IF(I386&gt;0,"UNCLEARED",IF(I386=0,"CLEARED"))</f>
        <v>UNCLEARED</v>
      </c>
      <c r="N386" s="19"/>
    </row>
    <row r="387" spans="1:14" ht="14.4">
      <c r="A387" s="11">
        <v>170385</v>
      </c>
      <c r="B387" s="71" t="s">
        <v>744</v>
      </c>
      <c r="C387" s="24">
        <v>42961</v>
      </c>
      <c r="D387" s="11" t="s">
        <v>54</v>
      </c>
      <c r="E387" s="25" t="s">
        <v>747</v>
      </c>
      <c r="F387" s="65">
        <v>4500000</v>
      </c>
      <c r="G387" s="17">
        <f>F387*10%</f>
        <v>450000</v>
      </c>
      <c r="H387" s="56">
        <v>4500000</v>
      </c>
      <c r="I387" s="16">
        <f>F387+G387-H387</f>
        <v>450000</v>
      </c>
      <c r="J387" s="16">
        <v>90000</v>
      </c>
      <c r="K387" s="16">
        <v>545000</v>
      </c>
      <c r="L387" s="16">
        <f>H387-J387-K387</f>
        <v>3865000</v>
      </c>
      <c r="M387" s="11" t="str">
        <f>IF(I387&gt;0,"UNCLEARED",IF(I387=0,"CLEARED"))</f>
        <v>UNCLEARED</v>
      </c>
      <c r="N387" s="19"/>
    </row>
    <row r="388" spans="1:14" ht="14.4">
      <c r="A388" s="11">
        <v>170385</v>
      </c>
      <c r="B388" s="21" t="s">
        <v>748</v>
      </c>
      <c r="C388" s="24">
        <v>43021</v>
      </c>
      <c r="D388" s="11" t="s">
        <v>755</v>
      </c>
      <c r="E388" s="25" t="s">
        <v>145</v>
      </c>
      <c r="F388" s="17">
        <v>8400000</v>
      </c>
      <c r="G388" s="17">
        <v>840000</v>
      </c>
      <c r="H388" s="35">
        <v>8400000</v>
      </c>
      <c r="I388" s="16">
        <f>F388+G388-H388</f>
        <v>840000</v>
      </c>
      <c r="J388" s="16">
        <v>168000</v>
      </c>
      <c r="K388" s="16">
        <v>20000</v>
      </c>
      <c r="L388" s="16">
        <f>H388-J388-K388</f>
        <v>8212000</v>
      </c>
      <c r="M388" s="11" t="str">
        <f>IF(I388&gt;0,"UNCLEARED",IF(I388=0,"CLEARED"))</f>
        <v>UNCLEARED</v>
      </c>
      <c r="N388" s="19"/>
    </row>
    <row r="389" spans="1:14" ht="14.4">
      <c r="A389" s="11">
        <v>170385</v>
      </c>
      <c r="B389" s="21" t="s">
        <v>748</v>
      </c>
      <c r="C389" s="24">
        <v>43010</v>
      </c>
      <c r="D389" s="11" t="s">
        <v>749</v>
      </c>
      <c r="E389" s="25" t="s">
        <v>750</v>
      </c>
      <c r="F389" s="51">
        <v>4500000</v>
      </c>
      <c r="G389" s="17">
        <v>450000</v>
      </c>
      <c r="H389" s="17">
        <v>4500000</v>
      </c>
      <c r="I389" s="16">
        <f>F389+G389-H389</f>
        <v>450000</v>
      </c>
      <c r="J389" s="16">
        <v>90000</v>
      </c>
      <c r="K389" s="16">
        <v>255000</v>
      </c>
      <c r="L389" s="16">
        <f>H389-J389-K389</f>
        <v>4155000</v>
      </c>
      <c r="M389" s="11" t="str">
        <f>IF(I389&gt;0,"UNCLEARED",IF(I389=0,"CLEARED"))</f>
        <v>UNCLEARED</v>
      </c>
      <c r="N389" s="19"/>
    </row>
    <row r="390" spans="1:14" ht="14.4">
      <c r="A390" s="11">
        <v>170385</v>
      </c>
      <c r="B390" s="21" t="s">
        <v>748</v>
      </c>
      <c r="C390" s="24">
        <v>43018</v>
      </c>
      <c r="D390" s="11" t="s">
        <v>751</v>
      </c>
      <c r="E390" s="25" t="s">
        <v>752</v>
      </c>
      <c r="F390" s="17">
        <v>4500000</v>
      </c>
      <c r="G390" s="17">
        <v>450000</v>
      </c>
      <c r="H390" s="35">
        <v>4500000</v>
      </c>
      <c r="I390" s="16">
        <f>F390+G390-H390</f>
        <v>450000</v>
      </c>
      <c r="J390" s="16">
        <v>90000</v>
      </c>
      <c r="K390" s="16">
        <v>455000</v>
      </c>
      <c r="L390" s="16">
        <f>H390-J390-K390</f>
        <v>3955000</v>
      </c>
      <c r="M390" s="11" t="str">
        <f>IF(I390&gt;0,"UNCLEARED",IF(I390=0,"CLEARED"))</f>
        <v>UNCLEARED</v>
      </c>
      <c r="N390" s="19"/>
    </row>
    <row r="391" spans="1:14" ht="14.4">
      <c r="A391" s="11">
        <v>170385</v>
      </c>
      <c r="B391" s="21" t="s">
        <v>748</v>
      </c>
      <c r="C391" s="24">
        <v>43019</v>
      </c>
      <c r="D391" s="11" t="s">
        <v>753</v>
      </c>
      <c r="E391" s="25" t="s">
        <v>754</v>
      </c>
      <c r="F391" s="17">
        <v>4500000</v>
      </c>
      <c r="G391" s="17">
        <v>450000</v>
      </c>
      <c r="H391" s="35">
        <v>4500000</v>
      </c>
      <c r="I391" s="16">
        <f>F391+G391-H391</f>
        <v>450000</v>
      </c>
      <c r="J391" s="16">
        <v>90000</v>
      </c>
      <c r="K391" s="16">
        <v>455000</v>
      </c>
      <c r="L391" s="16">
        <f>H391-J391-K391</f>
        <v>3955000</v>
      </c>
      <c r="M391" s="11" t="str">
        <f>IF(I391&gt;0,"UNCLEARED",IF(I391=0,"CLEARED"))</f>
        <v>UNCLEARED</v>
      </c>
      <c r="N391" s="19"/>
    </row>
    <row r="392" spans="1:14" ht="14.4">
      <c r="A392" s="11">
        <v>170385</v>
      </c>
      <c r="B392" s="21" t="s">
        <v>748</v>
      </c>
      <c r="C392" s="24">
        <v>43082</v>
      </c>
      <c r="D392" s="11" t="s">
        <v>758</v>
      </c>
      <c r="E392" s="21" t="s">
        <v>759</v>
      </c>
      <c r="F392" s="18">
        <v>4500000</v>
      </c>
      <c r="G392" s="17">
        <f>F392*10%</f>
        <v>450000</v>
      </c>
      <c r="H392" s="31">
        <v>4500000</v>
      </c>
      <c r="I392" s="18">
        <f>F392+G392-H392</f>
        <v>450000</v>
      </c>
      <c r="J392" s="18">
        <v>90000</v>
      </c>
      <c r="K392" s="18">
        <v>450000</v>
      </c>
      <c r="L392" s="16">
        <f>H392-J392-K392</f>
        <v>3960000</v>
      </c>
      <c r="M392" s="11" t="str">
        <f>IF(I392&gt;0,"UNCLEARED",IF(I392=0,"CLEARED"))</f>
        <v>UNCLEARED</v>
      </c>
      <c r="N392" s="11"/>
    </row>
    <row r="393" spans="1:14" ht="14.4">
      <c r="A393" s="11">
        <v>170385</v>
      </c>
      <c r="B393" s="21" t="s">
        <v>748</v>
      </c>
      <c r="C393" s="24">
        <v>43082</v>
      </c>
      <c r="D393" s="11" t="s">
        <v>760</v>
      </c>
      <c r="E393" s="21" t="s">
        <v>752</v>
      </c>
      <c r="F393" s="18">
        <v>4500000</v>
      </c>
      <c r="G393" s="17">
        <f>F393*10%</f>
        <v>450000</v>
      </c>
      <c r="H393" s="31">
        <v>4500000</v>
      </c>
      <c r="I393" s="18">
        <f>F393+G393-H393</f>
        <v>450000</v>
      </c>
      <c r="J393" s="18">
        <v>90000</v>
      </c>
      <c r="K393" s="18">
        <v>500000</v>
      </c>
      <c r="L393" s="16">
        <f>H393-J393-K393</f>
        <v>3910000</v>
      </c>
      <c r="M393" s="11" t="str">
        <f>IF(I393&gt;0,"UNCLEARED",IF(I393=0,"CLEARED"))</f>
        <v>UNCLEARED</v>
      </c>
      <c r="N393" s="11"/>
    </row>
    <row r="394" spans="1:14" ht="14.4">
      <c r="A394" s="11">
        <v>170385</v>
      </c>
      <c r="B394" s="21" t="s">
        <v>748</v>
      </c>
      <c r="C394" s="24">
        <v>43040</v>
      </c>
      <c r="D394" s="11" t="s">
        <v>757</v>
      </c>
      <c r="E394" s="25" t="s">
        <v>443</v>
      </c>
      <c r="F394" s="17">
        <v>1800000</v>
      </c>
      <c r="G394" s="17">
        <v>180000</v>
      </c>
      <c r="H394" s="35">
        <v>1800000</v>
      </c>
      <c r="I394" s="16">
        <f>F394+G394-H394</f>
        <v>180000</v>
      </c>
      <c r="J394" s="16">
        <v>36000</v>
      </c>
      <c r="K394" s="16"/>
      <c r="L394" s="16">
        <f>H394-J394-K394</f>
        <v>1764000</v>
      </c>
      <c r="M394" s="11" t="str">
        <f>IF(I394&gt;0,"UNCLEARED",IF(I394=0,"CLEARED"))</f>
        <v>UNCLEARED</v>
      </c>
      <c r="N394" s="19"/>
    </row>
    <row r="395" spans="1:14" ht="14.4">
      <c r="A395" s="11">
        <v>170387</v>
      </c>
      <c r="B395" s="21" t="s">
        <v>761</v>
      </c>
      <c r="C395" s="24">
        <v>42922</v>
      </c>
      <c r="D395" s="11" t="s">
        <v>51</v>
      </c>
      <c r="E395" s="25" t="s">
        <v>762</v>
      </c>
      <c r="F395" s="51">
        <v>1500000</v>
      </c>
      <c r="G395" s="17"/>
      <c r="H395" s="51">
        <v>1500000</v>
      </c>
      <c r="I395" s="16">
        <f>F395+G395-H395</f>
        <v>0</v>
      </c>
      <c r="J395" s="16"/>
      <c r="K395" s="16"/>
      <c r="L395" s="16">
        <f>H395-J395-K395</f>
        <v>1500000</v>
      </c>
      <c r="M395" s="11" t="str">
        <f>IF(I395&gt;0,"UNCLEARED",IF(I395=0,"CLEARED"))</f>
        <v>CLEARED</v>
      </c>
      <c r="N395" s="19"/>
    </row>
    <row r="396" spans="1:14" ht="14.4">
      <c r="A396" s="11">
        <v>170387</v>
      </c>
      <c r="B396" s="21" t="s">
        <v>761</v>
      </c>
      <c r="C396" s="24">
        <v>42937</v>
      </c>
      <c r="D396" s="11" t="s">
        <v>46</v>
      </c>
      <c r="E396" s="25" t="s">
        <v>764</v>
      </c>
      <c r="F396" s="65">
        <v>1000000</v>
      </c>
      <c r="G396" s="17"/>
      <c r="H396" s="51">
        <v>1000000</v>
      </c>
      <c r="I396" s="16">
        <f>F396+G396-H396</f>
        <v>0</v>
      </c>
      <c r="J396" s="16"/>
      <c r="K396" s="16">
        <v>100000</v>
      </c>
      <c r="L396" s="16">
        <f>H396-J396-K396</f>
        <v>900000</v>
      </c>
      <c r="M396" s="11" t="str">
        <f>IF(I396&gt;0,"UNCLEARED",IF(I396=0,"CLEARED"))</f>
        <v>CLEARED</v>
      </c>
      <c r="N396" s="19"/>
    </row>
    <row r="397" spans="1:14" ht="14.4">
      <c r="A397" s="11">
        <v>170387</v>
      </c>
      <c r="B397" s="21" t="s">
        <v>761</v>
      </c>
      <c r="C397" s="24">
        <v>42936</v>
      </c>
      <c r="D397" s="11" t="s">
        <v>54</v>
      </c>
      <c r="E397" s="25" t="s">
        <v>763</v>
      </c>
      <c r="F397" s="51">
        <v>150000</v>
      </c>
      <c r="G397" s="17"/>
      <c r="H397" s="51">
        <v>150000</v>
      </c>
      <c r="I397" s="16">
        <f>F397+G397-H397</f>
        <v>0</v>
      </c>
      <c r="J397" s="16"/>
      <c r="K397" s="16"/>
      <c r="L397" s="16">
        <f>H397-J397-K397</f>
        <v>150000</v>
      </c>
      <c r="M397" s="11" t="str">
        <f>IF(I397&gt;0,"UNCLEARED",IF(I397=0,"CLEARED"))</f>
        <v>CLEARED</v>
      </c>
      <c r="N397" s="19"/>
    </row>
    <row r="398" spans="1:14" ht="14.4">
      <c r="A398" s="11">
        <v>170389</v>
      </c>
      <c r="B398" s="39" t="s">
        <v>765</v>
      </c>
      <c r="C398" s="40">
        <v>42927</v>
      </c>
      <c r="D398" s="41" t="s">
        <v>51</v>
      </c>
      <c r="E398" s="59" t="s">
        <v>766</v>
      </c>
      <c r="F398" s="72">
        <v>89510000</v>
      </c>
      <c r="G398" s="61"/>
      <c r="H398" s="62">
        <v>89510000</v>
      </c>
      <c r="I398" s="63">
        <f>F398+G398-H398</f>
        <v>0</v>
      </c>
      <c r="J398" s="63"/>
      <c r="K398" s="62">
        <v>54599850</v>
      </c>
      <c r="L398" s="63">
        <f>H398-J398-K398</f>
        <v>34910150</v>
      </c>
      <c r="M398" s="46" t="str">
        <f>IF(I398&gt;0,"UNCLEARED",IF(I398=0,"CLEARED"))</f>
        <v>CLEARED</v>
      </c>
      <c r="N398" s="64"/>
    </row>
    <row r="399" spans="1:14" ht="14.4">
      <c r="A399" s="11">
        <v>170390</v>
      </c>
      <c r="B399" s="21" t="s">
        <v>767</v>
      </c>
      <c r="C399" s="24">
        <v>42929</v>
      </c>
      <c r="D399" s="11" t="s">
        <v>51</v>
      </c>
      <c r="E399" s="25" t="s">
        <v>768</v>
      </c>
      <c r="F399" s="65">
        <v>1200000</v>
      </c>
      <c r="G399" s="17"/>
      <c r="H399" s="51">
        <v>1200000</v>
      </c>
      <c r="I399" s="16">
        <f>F399+G399-H399</f>
        <v>0</v>
      </c>
      <c r="J399" s="16"/>
      <c r="K399" s="16"/>
      <c r="L399" s="16">
        <f>H399-J399-K399</f>
        <v>1200000</v>
      </c>
      <c r="M399" s="11" t="str">
        <f>IF(I399&gt;0,"UNCLEARED",IF(I399=0,"CLEARED"))</f>
        <v>CLEARED</v>
      </c>
      <c r="N399" s="19"/>
    </row>
    <row r="400" spans="1:14" ht="14.4">
      <c r="A400" s="11">
        <v>170392</v>
      </c>
      <c r="B400" s="21" t="s">
        <v>769</v>
      </c>
      <c r="C400" s="24">
        <v>42933</v>
      </c>
      <c r="D400" s="11" t="s">
        <v>51</v>
      </c>
      <c r="E400" s="25" t="s">
        <v>770</v>
      </c>
      <c r="F400" s="51">
        <v>5100000</v>
      </c>
      <c r="G400" s="17"/>
      <c r="H400" s="51">
        <v>5100000</v>
      </c>
      <c r="I400" s="16">
        <f>F400+G400-H400</f>
        <v>0</v>
      </c>
      <c r="J400" s="16"/>
      <c r="K400" s="16">
        <v>4600000</v>
      </c>
      <c r="L400" s="16">
        <f>H400-J400-K400</f>
        <v>500000</v>
      </c>
      <c r="M400" s="11" t="str">
        <f>IF(I400&gt;0,"UNCLEARED",IF(I400=0,"CLEARED"))</f>
        <v>CLEARED</v>
      </c>
      <c r="N400" s="19"/>
    </row>
    <row r="401" spans="1:14" ht="14.4">
      <c r="A401" s="11">
        <v>170393</v>
      </c>
      <c r="B401" s="21" t="s">
        <v>771</v>
      </c>
      <c r="C401" s="24">
        <v>42934</v>
      </c>
      <c r="D401" s="11" t="s">
        <v>51</v>
      </c>
      <c r="E401" s="25" t="s">
        <v>772</v>
      </c>
      <c r="F401" s="51">
        <v>1540000</v>
      </c>
      <c r="G401" s="17"/>
      <c r="H401" s="51">
        <v>1540000</v>
      </c>
      <c r="I401" s="16">
        <f>F401+G401-H401</f>
        <v>0</v>
      </c>
      <c r="J401" s="16"/>
      <c r="K401" s="16"/>
      <c r="L401" s="16">
        <f>H401-J401-K401</f>
        <v>1540000</v>
      </c>
      <c r="M401" s="11" t="str">
        <f>IF(I401&gt;0,"UNCLEARED",IF(I401=0,"CLEARED"))</f>
        <v>CLEARED</v>
      </c>
      <c r="N401" s="19"/>
    </row>
    <row r="402" spans="1:14" ht="14.4">
      <c r="A402" s="11">
        <v>170395</v>
      </c>
      <c r="B402" s="21" t="s">
        <v>773</v>
      </c>
      <c r="C402" s="24">
        <v>42940</v>
      </c>
      <c r="D402" s="11" t="s">
        <v>51</v>
      </c>
      <c r="E402" s="25" t="s">
        <v>774</v>
      </c>
      <c r="F402" s="51">
        <v>1364000</v>
      </c>
      <c r="G402" s="17"/>
      <c r="H402" s="51">
        <v>1364000</v>
      </c>
      <c r="I402" s="16">
        <f>F402+G402-H402</f>
        <v>0</v>
      </c>
      <c r="J402" s="16"/>
      <c r="K402" s="16">
        <v>25000</v>
      </c>
      <c r="L402" s="16">
        <f>H402-J402-K402</f>
        <v>1339000</v>
      </c>
      <c r="M402" s="11" t="str">
        <f>IF(I402&gt;0,"UNCLEARED",IF(I402=0,"CLEARED"))</f>
        <v>CLEARED</v>
      </c>
      <c r="N402" s="19"/>
    </row>
    <row r="403" spans="1:14" ht="14.4">
      <c r="A403" s="11">
        <v>170395</v>
      </c>
      <c r="B403" s="21" t="s">
        <v>775</v>
      </c>
      <c r="C403" s="24">
        <v>42930</v>
      </c>
      <c r="D403" s="11" t="s">
        <v>54</v>
      </c>
      <c r="E403" s="25" t="s">
        <v>776</v>
      </c>
      <c r="F403" s="51">
        <v>600000</v>
      </c>
      <c r="G403" s="17"/>
      <c r="H403" s="51">
        <v>600000</v>
      </c>
      <c r="I403" s="16">
        <f>F403+G403-H403</f>
        <v>0</v>
      </c>
      <c r="J403" s="16"/>
      <c r="K403" s="16"/>
      <c r="L403" s="16">
        <f>H403-J403-K403</f>
        <v>600000</v>
      </c>
      <c r="M403" s="11" t="str">
        <f>IF(I403&gt;0,"UNCLEARED",IF(I403=0,"CLEARED"))</f>
        <v>CLEARED</v>
      </c>
      <c r="N403" s="19"/>
    </row>
    <row r="404" spans="1:14" ht="14.4">
      <c r="A404" s="11">
        <v>170395</v>
      </c>
      <c r="B404" s="21" t="s">
        <v>773</v>
      </c>
      <c r="C404" s="24">
        <v>42934</v>
      </c>
      <c r="D404" s="11" t="s">
        <v>46</v>
      </c>
      <c r="E404" s="25" t="s">
        <v>777</v>
      </c>
      <c r="F404" s="67">
        <v>150000</v>
      </c>
      <c r="G404" s="17"/>
      <c r="H404" s="56">
        <v>150000</v>
      </c>
      <c r="I404" s="16">
        <f>F404+G404-H404</f>
        <v>0</v>
      </c>
      <c r="J404" s="16"/>
      <c r="K404" s="16"/>
      <c r="L404" s="16">
        <f>H404-J404-K404</f>
        <v>150000</v>
      </c>
      <c r="M404" s="11" t="str">
        <f>IF(I404&gt;0,"UNCLEARED",IF(I404=0,"CLEARED"))</f>
        <v>CLEARED</v>
      </c>
      <c r="N404" s="19"/>
    </row>
    <row r="405" spans="1:14" ht="14.4">
      <c r="A405" s="11">
        <v>170396</v>
      </c>
      <c r="B405" s="21" t="s">
        <v>778</v>
      </c>
      <c r="C405" s="24">
        <v>42942</v>
      </c>
      <c r="D405" s="11" t="s">
        <v>51</v>
      </c>
      <c r="E405" s="25" t="s">
        <v>779</v>
      </c>
      <c r="F405" s="51">
        <v>900000</v>
      </c>
      <c r="G405" s="17"/>
      <c r="H405" s="51">
        <v>900000</v>
      </c>
      <c r="I405" s="16">
        <f>F405+G405-H405</f>
        <v>0</v>
      </c>
      <c r="J405" s="16"/>
      <c r="K405" s="16"/>
      <c r="L405" s="16">
        <f>H405-J405-K405</f>
        <v>900000</v>
      </c>
      <c r="M405" s="11" t="str">
        <f>IF(I405&gt;0,"UNCLEARED",IF(I405=0,"CLEARED"))</f>
        <v>CLEARED</v>
      </c>
      <c r="N405" s="19"/>
    </row>
    <row r="406" spans="1:14" ht="14.4">
      <c r="A406" s="11">
        <v>170396</v>
      </c>
      <c r="B406" s="21" t="s">
        <v>778</v>
      </c>
      <c r="C406" s="24">
        <v>42942</v>
      </c>
      <c r="D406" s="11" t="s">
        <v>54</v>
      </c>
      <c r="E406" s="25" t="s">
        <v>780</v>
      </c>
      <c r="F406" s="51">
        <v>60000</v>
      </c>
      <c r="G406" s="17"/>
      <c r="H406" s="51">
        <v>60000</v>
      </c>
      <c r="I406" s="16">
        <f>F406+G406-H406</f>
        <v>0</v>
      </c>
      <c r="J406" s="16"/>
      <c r="K406" s="16"/>
      <c r="L406" s="16">
        <f>H406-J406-K406</f>
        <v>60000</v>
      </c>
      <c r="M406" s="11" t="str">
        <f>IF(I406&gt;0,"UNCLEARED",IF(I406=0,"CLEARED"))</f>
        <v>CLEARED</v>
      </c>
      <c r="N406" s="19"/>
    </row>
    <row r="407" spans="1:14" ht="14.4">
      <c r="A407" s="11">
        <v>170396</v>
      </c>
      <c r="B407" s="21" t="s">
        <v>778</v>
      </c>
      <c r="C407" s="24">
        <v>42945</v>
      </c>
      <c r="D407" s="11" t="s">
        <v>54</v>
      </c>
      <c r="E407" s="25" t="s">
        <v>781</v>
      </c>
      <c r="F407" s="51">
        <v>30000</v>
      </c>
      <c r="G407" s="17"/>
      <c r="H407" s="51">
        <v>30000</v>
      </c>
      <c r="I407" s="16">
        <f>F407+G407-H407</f>
        <v>0</v>
      </c>
      <c r="J407" s="16"/>
      <c r="K407" s="16"/>
      <c r="L407" s="16">
        <f>H407-J407-K407</f>
        <v>30000</v>
      </c>
      <c r="M407" s="11" t="str">
        <f>IF(I407&gt;0,"UNCLEARED",IF(I407=0,"CLEARED"))</f>
        <v>CLEARED</v>
      </c>
      <c r="N407" s="19"/>
    </row>
    <row r="408" spans="1:14" ht="14.4">
      <c r="A408" s="11">
        <v>170397</v>
      </c>
      <c r="B408" s="21" t="s">
        <v>782</v>
      </c>
      <c r="C408" s="24">
        <v>42944</v>
      </c>
      <c r="D408" s="11" t="s">
        <v>51</v>
      </c>
      <c r="E408" s="25" t="s">
        <v>783</v>
      </c>
      <c r="F408" s="51">
        <v>3200000</v>
      </c>
      <c r="G408" s="17"/>
      <c r="H408" s="51">
        <v>3200000</v>
      </c>
      <c r="I408" s="16">
        <f>F408+G408-H408</f>
        <v>0</v>
      </c>
      <c r="J408" s="16"/>
      <c r="K408" s="16"/>
      <c r="L408" s="16">
        <f>H408-J408-K408</f>
        <v>3200000</v>
      </c>
      <c r="M408" s="11" t="str">
        <f>IF(I408&gt;0,"UNCLEARED",IF(I408=0,"CLEARED"))</f>
        <v>CLEARED</v>
      </c>
      <c r="N408" s="19"/>
    </row>
    <row r="409" spans="1:14" ht="14.4">
      <c r="A409" s="11">
        <v>170399</v>
      </c>
      <c r="B409" s="21" t="s">
        <v>784</v>
      </c>
      <c r="C409" s="24">
        <v>42947</v>
      </c>
      <c r="D409" s="11" t="s">
        <v>51</v>
      </c>
      <c r="E409" s="25" t="s">
        <v>785</v>
      </c>
      <c r="F409" s="51">
        <v>750000</v>
      </c>
      <c r="G409" s="17"/>
      <c r="H409" s="51">
        <v>750000</v>
      </c>
      <c r="I409" s="16">
        <f>F409+G409-H409</f>
        <v>0</v>
      </c>
      <c r="J409" s="16"/>
      <c r="K409" s="16"/>
      <c r="L409" s="16">
        <f>H409-J409-K409</f>
        <v>750000</v>
      </c>
      <c r="M409" s="11" t="str">
        <f>IF(I409&gt;0,"UNCLEARED",IF(I409=0,"CLEARED"))</f>
        <v>CLEARED</v>
      </c>
      <c r="N409" s="19"/>
    </row>
    <row r="410" spans="1:14" ht="14.4">
      <c r="A410" s="11">
        <v>170401</v>
      </c>
      <c r="B410" s="21" t="s">
        <v>786</v>
      </c>
      <c r="C410" s="24">
        <v>42944</v>
      </c>
      <c r="D410" s="11" t="s">
        <v>51</v>
      </c>
      <c r="E410" s="25" t="s">
        <v>787</v>
      </c>
      <c r="F410" s="51">
        <v>3500000</v>
      </c>
      <c r="G410" s="17"/>
      <c r="H410" s="51">
        <v>3500000</v>
      </c>
      <c r="I410" s="16">
        <f>F410+G410-H410</f>
        <v>0</v>
      </c>
      <c r="J410" s="16"/>
      <c r="K410" s="16"/>
      <c r="L410" s="16">
        <f>H410-J410-K410</f>
        <v>3500000</v>
      </c>
      <c r="M410" s="11" t="str">
        <f>IF(I410&gt;0,"UNCLEARED",IF(I410=0,"CLEARED"))</f>
        <v>CLEARED</v>
      </c>
      <c r="N410" s="19"/>
    </row>
    <row r="411" spans="1:14" ht="14.4">
      <c r="A411" s="11">
        <v>170403</v>
      </c>
      <c r="B411" s="21" t="s">
        <v>788</v>
      </c>
      <c r="C411" s="24">
        <v>42919</v>
      </c>
      <c r="D411" s="11" t="s">
        <v>54</v>
      </c>
      <c r="E411" s="25" t="s">
        <v>789</v>
      </c>
      <c r="F411" s="66">
        <v>200000</v>
      </c>
      <c r="G411" s="17"/>
      <c r="H411" s="56">
        <v>200000</v>
      </c>
      <c r="I411" s="16">
        <f>F411+G411-H411</f>
        <v>0</v>
      </c>
      <c r="J411" s="16"/>
      <c r="K411" s="16">
        <v>25000</v>
      </c>
      <c r="L411" s="16">
        <f>H411-J411-K411</f>
        <v>175000</v>
      </c>
      <c r="M411" s="11" t="str">
        <f>IF(I411&gt;0,"UNCLEARED",IF(I411=0,"CLEARED"))</f>
        <v>CLEARED</v>
      </c>
      <c r="N411" s="19"/>
    </row>
    <row r="412" spans="1:14" ht="14.4">
      <c r="A412" s="11">
        <v>170407</v>
      </c>
      <c r="B412" s="21" t="s">
        <v>790</v>
      </c>
      <c r="C412" s="24">
        <v>42927</v>
      </c>
      <c r="D412" s="11" t="s">
        <v>54</v>
      </c>
      <c r="E412" s="25" t="s">
        <v>791</v>
      </c>
      <c r="F412" s="65">
        <v>180000</v>
      </c>
      <c r="G412" s="17"/>
      <c r="H412" s="51">
        <v>180000</v>
      </c>
      <c r="I412" s="16">
        <f>F412+G412-H412</f>
        <v>0</v>
      </c>
      <c r="J412" s="16"/>
      <c r="K412" s="16"/>
      <c r="L412" s="16">
        <f>H412-J412-K412</f>
        <v>180000</v>
      </c>
      <c r="M412" s="11" t="str">
        <f>IF(I412&gt;0,"UNCLEARED",IF(I412=0,"CLEARED"))</f>
        <v>CLEARED</v>
      </c>
      <c r="N412" s="19"/>
    </row>
    <row r="413" spans="1:14" ht="14.4">
      <c r="A413" s="11">
        <v>170407</v>
      </c>
      <c r="B413" s="21" t="s">
        <v>790</v>
      </c>
      <c r="C413" s="24">
        <v>42933</v>
      </c>
      <c r="D413" s="11" t="s">
        <v>54</v>
      </c>
      <c r="E413" s="25" t="s">
        <v>792</v>
      </c>
      <c r="F413" s="51">
        <v>30000</v>
      </c>
      <c r="G413" s="17"/>
      <c r="H413" s="51">
        <v>30000</v>
      </c>
      <c r="I413" s="16">
        <f>F413+G413-H413</f>
        <v>0</v>
      </c>
      <c r="J413" s="16"/>
      <c r="K413" s="16"/>
      <c r="L413" s="16">
        <f>H413-J413-K413</f>
        <v>30000</v>
      </c>
      <c r="M413" s="11" t="str">
        <f>IF(I413&gt;0,"UNCLEARED",IF(I413=0,"CLEARED"))</f>
        <v>CLEARED</v>
      </c>
      <c r="N413" s="19"/>
    </row>
    <row r="414" spans="1:14" ht="14.4">
      <c r="A414" s="11">
        <v>170408</v>
      </c>
      <c r="B414" s="21" t="s">
        <v>793</v>
      </c>
      <c r="C414" s="24">
        <v>42930</v>
      </c>
      <c r="D414" s="11" t="s">
        <v>54</v>
      </c>
      <c r="E414" s="25" t="s">
        <v>794</v>
      </c>
      <c r="F414" s="65">
        <v>300000</v>
      </c>
      <c r="G414" s="17"/>
      <c r="H414" s="51">
        <v>300000</v>
      </c>
      <c r="I414" s="16">
        <f>F414+G414-H414</f>
        <v>0</v>
      </c>
      <c r="J414" s="16"/>
      <c r="K414" s="16"/>
      <c r="L414" s="16">
        <f>H414-J414-K414</f>
        <v>300000</v>
      </c>
      <c r="M414" s="11" t="str">
        <f>IF(I414&gt;0,"UNCLEARED",IF(I414=0,"CLEARED"))</f>
        <v>CLEARED</v>
      </c>
      <c r="N414" s="19"/>
    </row>
    <row r="415" spans="1:14" ht="14.4">
      <c r="A415" s="11">
        <v>170411</v>
      </c>
      <c r="B415" s="21" t="s">
        <v>795</v>
      </c>
      <c r="C415" s="24">
        <v>42930</v>
      </c>
      <c r="D415" s="11" t="s">
        <v>54</v>
      </c>
      <c r="E415" s="25" t="s">
        <v>796</v>
      </c>
      <c r="F415" s="51">
        <v>50000</v>
      </c>
      <c r="G415" s="17"/>
      <c r="H415" s="51">
        <v>50000</v>
      </c>
      <c r="I415" s="16">
        <f>F415+G415-H415</f>
        <v>0</v>
      </c>
      <c r="J415" s="16"/>
      <c r="K415" s="16"/>
      <c r="L415" s="16">
        <f>H415-J415-K415</f>
        <v>50000</v>
      </c>
      <c r="M415" s="11" t="str">
        <f>IF(I415&gt;0,"UNCLEARED",IF(I415=0,"CLEARED"))</f>
        <v>CLEARED</v>
      </c>
      <c r="N415" s="19"/>
    </row>
    <row r="416" spans="1:14" ht="14.4">
      <c r="A416" s="11">
        <v>170417</v>
      </c>
      <c r="B416" s="21" t="s">
        <v>797</v>
      </c>
      <c r="C416" s="24">
        <v>42937</v>
      </c>
      <c r="D416" s="11" t="s">
        <v>54</v>
      </c>
      <c r="E416" s="25" t="s">
        <v>798</v>
      </c>
      <c r="F416" s="51">
        <v>3300000</v>
      </c>
      <c r="G416" s="17"/>
      <c r="H416" s="51">
        <v>3300000</v>
      </c>
      <c r="I416" s="16">
        <f>F416+G416-H416</f>
        <v>0</v>
      </c>
      <c r="J416" s="16"/>
      <c r="K416" s="16">
        <v>1000000</v>
      </c>
      <c r="L416" s="16">
        <f>H416-J416-K416</f>
        <v>2300000</v>
      </c>
      <c r="M416" s="11" t="str">
        <f>IF(I416&gt;0,"UNCLEARED",IF(I416=0,"CLEARED"))</f>
        <v>CLEARED</v>
      </c>
      <c r="N416" s="19"/>
    </row>
    <row r="417" spans="1:14" ht="14.4">
      <c r="A417" s="11">
        <v>170419</v>
      </c>
      <c r="B417" s="21" t="s">
        <v>799</v>
      </c>
      <c r="C417" s="24">
        <v>42942</v>
      </c>
      <c r="D417" s="11" t="s">
        <v>54</v>
      </c>
      <c r="E417" s="25" t="s">
        <v>800</v>
      </c>
      <c r="F417" s="51">
        <v>2000000</v>
      </c>
      <c r="G417" s="17">
        <v>200000</v>
      </c>
      <c r="H417" s="51">
        <v>2200000</v>
      </c>
      <c r="I417" s="16">
        <f>F417+G417-H417</f>
        <v>0</v>
      </c>
      <c r="J417" s="16"/>
      <c r="K417" s="16"/>
      <c r="L417" s="16">
        <f>H417-J417-K417</f>
        <v>2200000</v>
      </c>
      <c r="M417" s="11" t="str">
        <f>IF(I417&gt;0,"UNCLEARED",IF(I417=0,"CLEARED"))</f>
        <v>CLEARED</v>
      </c>
      <c r="N417" s="19"/>
    </row>
    <row r="418" spans="1:14" ht="14.4">
      <c r="A418" s="11">
        <v>170424</v>
      </c>
      <c r="B418" s="21" t="s">
        <v>801</v>
      </c>
      <c r="C418" s="24">
        <v>42939</v>
      </c>
      <c r="D418" s="11" t="s">
        <v>46</v>
      </c>
      <c r="E418" s="25" t="s">
        <v>802</v>
      </c>
      <c r="F418" s="51">
        <v>500000</v>
      </c>
      <c r="G418" s="17"/>
      <c r="H418" s="51">
        <v>500000</v>
      </c>
      <c r="I418" s="16">
        <f>F418+G418-H418</f>
        <v>0</v>
      </c>
      <c r="J418" s="16"/>
      <c r="K418" s="16"/>
      <c r="L418" s="16">
        <f>H418-J418-K418</f>
        <v>500000</v>
      </c>
      <c r="M418" s="11" t="str">
        <f>IF(I418&gt;0,"UNCLEARED",IF(I418=0,"CLEARED"))</f>
        <v>CLEARED</v>
      </c>
      <c r="N418" s="19"/>
    </row>
    <row r="419" spans="1:14" ht="14.4">
      <c r="A419" s="11">
        <v>170426</v>
      </c>
      <c r="B419" s="21" t="s">
        <v>803</v>
      </c>
      <c r="C419" s="24">
        <v>42947</v>
      </c>
      <c r="D419" s="11" t="s">
        <v>46</v>
      </c>
      <c r="E419" s="25" t="s">
        <v>804</v>
      </c>
      <c r="F419" s="65">
        <v>300000</v>
      </c>
      <c r="G419" s="17">
        <f>F419*10%</f>
        <v>30000</v>
      </c>
      <c r="H419" s="51">
        <v>330000</v>
      </c>
      <c r="I419" s="16">
        <f>F419+G419-H419</f>
        <v>0</v>
      </c>
      <c r="J419" s="16"/>
      <c r="K419" s="16"/>
      <c r="L419" s="16">
        <f>H419-J419-K419</f>
        <v>330000</v>
      </c>
      <c r="M419" s="11" t="str">
        <f>IF(I419&gt;0,"UNCLEARED",IF(I419=0,"CLEARED"))</f>
        <v>CLEARED</v>
      </c>
      <c r="N419" s="19"/>
    </row>
    <row r="420" spans="1:14" ht="14.4">
      <c r="A420" s="11">
        <v>170427</v>
      </c>
      <c r="B420" s="21" t="s">
        <v>805</v>
      </c>
      <c r="C420" s="24">
        <v>42948</v>
      </c>
      <c r="D420" s="11" t="s">
        <v>51</v>
      </c>
      <c r="E420" s="25" t="s">
        <v>806</v>
      </c>
      <c r="F420" s="51">
        <v>10100000</v>
      </c>
      <c r="G420" s="17"/>
      <c r="H420" s="50">
        <v>10100000</v>
      </c>
      <c r="I420" s="16">
        <f>F420+G420-H420</f>
        <v>0</v>
      </c>
      <c r="J420" s="16"/>
      <c r="K420" s="16">
        <v>575000</v>
      </c>
      <c r="L420" s="16">
        <f>H420-J420-K420</f>
        <v>9525000</v>
      </c>
      <c r="M420" s="11" t="str">
        <f>IF(I420&gt;0,"UNCLEARED",IF(I420=0,"CLEARED"))</f>
        <v>CLEARED</v>
      </c>
      <c r="N420" s="19"/>
    </row>
    <row r="421" spans="1:14" ht="14.4">
      <c r="A421" s="11">
        <v>170428</v>
      </c>
      <c r="B421" s="21" t="s">
        <v>807</v>
      </c>
      <c r="C421" s="24">
        <v>42949</v>
      </c>
      <c r="D421" s="11" t="s">
        <v>51</v>
      </c>
      <c r="E421" s="25" t="s">
        <v>808</v>
      </c>
      <c r="F421" s="65">
        <v>800000</v>
      </c>
      <c r="G421" s="17"/>
      <c r="H421" s="50">
        <v>800000</v>
      </c>
      <c r="I421" s="16">
        <f>F421+G421-H421</f>
        <v>0</v>
      </c>
      <c r="J421" s="16"/>
      <c r="K421" s="16"/>
      <c r="L421" s="16">
        <f>H421-J421-K421</f>
        <v>800000</v>
      </c>
      <c r="M421" s="11" t="str">
        <f>IF(I421&gt;0,"UNCLEARED",IF(I421=0,"CLEARED"))</f>
        <v>CLEARED</v>
      </c>
      <c r="N421" s="19"/>
    </row>
    <row r="422" spans="1:14" ht="14.4">
      <c r="A422" s="11">
        <v>170428</v>
      </c>
      <c r="B422" s="21" t="s">
        <v>807</v>
      </c>
      <c r="C422" s="24">
        <v>42958</v>
      </c>
      <c r="D422" s="11" t="s">
        <v>51</v>
      </c>
      <c r="E422" s="25" t="s">
        <v>808</v>
      </c>
      <c r="F422" s="51">
        <v>800000</v>
      </c>
      <c r="G422" s="17"/>
      <c r="H422" s="17">
        <v>800000</v>
      </c>
      <c r="I422" s="16">
        <f>F422+G422-H422</f>
        <v>0</v>
      </c>
      <c r="J422" s="16"/>
      <c r="K422" s="16">
        <v>0</v>
      </c>
      <c r="L422" s="16">
        <f>H422-J422-K422</f>
        <v>800000</v>
      </c>
      <c r="M422" s="11" t="str">
        <f>IF(I422&gt;0,"UNCLEARED",IF(I422=0,"CLEARED"))</f>
        <v>CLEARED</v>
      </c>
      <c r="N422" s="19"/>
    </row>
    <row r="423" spans="1:14" ht="14.4">
      <c r="A423" s="11">
        <v>170429</v>
      </c>
      <c r="B423" s="21" t="s">
        <v>809</v>
      </c>
      <c r="C423" s="24">
        <v>42950</v>
      </c>
      <c r="D423" s="11" t="s">
        <v>51</v>
      </c>
      <c r="E423" s="25" t="s">
        <v>810</v>
      </c>
      <c r="F423" s="65">
        <v>6500000</v>
      </c>
      <c r="G423" s="17"/>
      <c r="H423" s="50">
        <v>6500000</v>
      </c>
      <c r="I423" s="16">
        <f>F423+G423-H423</f>
        <v>0</v>
      </c>
      <c r="J423" s="16"/>
      <c r="K423" s="16"/>
      <c r="L423" s="16">
        <f>H423-J423-K423</f>
        <v>6500000</v>
      </c>
      <c r="M423" s="11" t="str">
        <f>IF(I423&gt;0,"UNCLEARED",IF(I423=0,"CLEARED"))</f>
        <v>CLEARED</v>
      </c>
      <c r="N423" s="19"/>
    </row>
    <row r="424" spans="1:14" ht="14.4">
      <c r="A424" s="11">
        <v>170430</v>
      </c>
      <c r="B424" s="21" t="s">
        <v>811</v>
      </c>
      <c r="C424" s="24">
        <v>42951</v>
      </c>
      <c r="D424" s="11" t="s">
        <v>51</v>
      </c>
      <c r="E424" s="25" t="s">
        <v>812</v>
      </c>
      <c r="F424" s="65">
        <v>1650000</v>
      </c>
      <c r="G424" s="17"/>
      <c r="H424" s="50">
        <v>1650000</v>
      </c>
      <c r="I424" s="16">
        <f>F424+G424-H424</f>
        <v>0</v>
      </c>
      <c r="J424" s="16"/>
      <c r="K424" s="16">
        <v>1500000</v>
      </c>
      <c r="L424" s="16">
        <f>H424-J424-K424</f>
        <v>150000</v>
      </c>
      <c r="M424" s="11" t="str">
        <f>IF(I424&gt;0,"UNCLEARED",IF(I424=0,"CLEARED"))</f>
        <v>CLEARED</v>
      </c>
      <c r="N424" s="19"/>
    </row>
    <row r="425" spans="1:14" ht="14.4">
      <c r="A425" s="11">
        <v>170431</v>
      </c>
      <c r="B425" s="21" t="s">
        <v>813</v>
      </c>
      <c r="C425" s="24">
        <v>42953</v>
      </c>
      <c r="D425" s="11" t="s">
        <v>51</v>
      </c>
      <c r="E425" s="25" t="s">
        <v>814</v>
      </c>
      <c r="F425" s="51">
        <v>1400000</v>
      </c>
      <c r="G425" s="17"/>
      <c r="H425" s="50">
        <v>1400000</v>
      </c>
      <c r="I425" s="16">
        <f>F425+G425-H425</f>
        <v>0</v>
      </c>
      <c r="J425" s="16"/>
      <c r="K425" s="16"/>
      <c r="L425" s="16">
        <f>H425-J425-K425</f>
        <v>1400000</v>
      </c>
      <c r="M425" s="11" t="str">
        <f>IF(I425&gt;0,"UNCLEARED",IF(I425=0,"CLEARED"))</f>
        <v>CLEARED</v>
      </c>
      <c r="N425" s="19"/>
    </row>
    <row r="426" spans="1:14" ht="14.4">
      <c r="A426" s="11">
        <v>170432</v>
      </c>
      <c r="B426" s="21" t="s">
        <v>815</v>
      </c>
      <c r="C426" s="24">
        <v>42954</v>
      </c>
      <c r="D426" s="11" t="s">
        <v>51</v>
      </c>
      <c r="E426" s="25" t="s">
        <v>816</v>
      </c>
      <c r="F426" s="51">
        <v>1600000</v>
      </c>
      <c r="G426" s="17"/>
      <c r="H426" s="17">
        <v>1600000</v>
      </c>
      <c r="I426" s="16">
        <f>F426+G426-H426</f>
        <v>0</v>
      </c>
      <c r="J426" s="16"/>
      <c r="K426" s="16"/>
      <c r="L426" s="16">
        <f>H426-J426-K426</f>
        <v>1600000</v>
      </c>
      <c r="M426" s="11" t="str">
        <f>IF(I426&gt;0,"UNCLEARED",IF(I426=0,"CLEARED"))</f>
        <v>CLEARED</v>
      </c>
      <c r="N426" s="19"/>
    </row>
    <row r="427" spans="1:14" ht="14.4">
      <c r="A427" s="11">
        <v>170433</v>
      </c>
      <c r="B427" s="21" t="s">
        <v>817</v>
      </c>
      <c r="C427" s="24">
        <v>42948</v>
      </c>
      <c r="D427" s="11" t="s">
        <v>51</v>
      </c>
      <c r="E427" s="25" t="s">
        <v>818</v>
      </c>
      <c r="F427" s="51">
        <v>4750000</v>
      </c>
      <c r="G427" s="17">
        <f>F427*10%</f>
        <v>475000</v>
      </c>
      <c r="H427" s="17">
        <v>5225000</v>
      </c>
      <c r="I427" s="16">
        <f>F427+G427-H427</f>
        <v>0</v>
      </c>
      <c r="J427" s="16"/>
      <c r="K427" s="16">
        <v>4200000</v>
      </c>
      <c r="L427" s="16">
        <f>H427-J427-K427</f>
        <v>1025000</v>
      </c>
      <c r="M427" s="11" t="str">
        <f>IF(I427&gt;0,"UNCLEARED",IF(I427=0,"CLEARED"))</f>
        <v>CLEARED</v>
      </c>
      <c r="N427" s="19"/>
    </row>
    <row r="428" spans="1:14" ht="14.4">
      <c r="A428" s="11">
        <v>170434</v>
      </c>
      <c r="B428" s="21" t="s">
        <v>819</v>
      </c>
      <c r="C428" s="24">
        <v>42956</v>
      </c>
      <c r="D428" s="11" t="s">
        <v>51</v>
      </c>
      <c r="E428" s="25" t="s">
        <v>820</v>
      </c>
      <c r="F428" s="51">
        <v>14000000</v>
      </c>
      <c r="G428" s="17"/>
      <c r="H428" s="17">
        <v>14000000</v>
      </c>
      <c r="I428" s="16">
        <f>F428+G428-H428</f>
        <v>0</v>
      </c>
      <c r="J428" s="16"/>
      <c r="K428" s="16">
        <v>285000</v>
      </c>
      <c r="L428" s="16">
        <f>H428-J428-K428</f>
        <v>13715000</v>
      </c>
      <c r="M428" s="11" t="str">
        <f>IF(I428&gt;0,"UNCLEARED",IF(I428=0,"CLEARED"))</f>
        <v>CLEARED</v>
      </c>
      <c r="N428" s="19"/>
    </row>
    <row r="429" spans="1:14" ht="14.4">
      <c r="A429" s="11">
        <v>170435</v>
      </c>
      <c r="B429" s="21" t="s">
        <v>821</v>
      </c>
      <c r="C429" s="24">
        <v>42956</v>
      </c>
      <c r="D429" s="11" t="s">
        <v>51</v>
      </c>
      <c r="E429" s="25" t="s">
        <v>822</v>
      </c>
      <c r="F429" s="51">
        <v>4500000</v>
      </c>
      <c r="G429" s="17"/>
      <c r="H429" s="17">
        <v>4500000</v>
      </c>
      <c r="I429" s="16">
        <f>F429+G429-H429</f>
        <v>0</v>
      </c>
      <c r="J429" s="16"/>
      <c r="K429" s="16">
        <v>225000</v>
      </c>
      <c r="L429" s="16">
        <f>H429-J429-K429</f>
        <v>4275000</v>
      </c>
      <c r="M429" s="11" t="str">
        <f>IF(I429&gt;0,"UNCLEARED",IF(I429=0,"CLEARED"))</f>
        <v>CLEARED</v>
      </c>
      <c r="N429" s="19"/>
    </row>
    <row r="430" spans="1:14" ht="14.4">
      <c r="A430" s="11">
        <v>170436</v>
      </c>
      <c r="B430" s="21" t="s">
        <v>823</v>
      </c>
      <c r="C430" s="24">
        <v>42956</v>
      </c>
      <c r="D430" s="11" t="s">
        <v>51</v>
      </c>
      <c r="E430" s="25" t="s">
        <v>824</v>
      </c>
      <c r="F430" s="51">
        <v>5300000</v>
      </c>
      <c r="G430" s="17"/>
      <c r="H430" s="17">
        <v>5300000</v>
      </c>
      <c r="I430" s="16">
        <f>F430+G430-H430</f>
        <v>0</v>
      </c>
      <c r="J430" s="16"/>
      <c r="K430" s="16">
        <v>0</v>
      </c>
      <c r="L430" s="16">
        <f>H430-J430-K430</f>
        <v>5300000</v>
      </c>
      <c r="M430" s="11" t="str">
        <f>IF(I430&gt;0,"UNCLEARED",IF(I430=0,"CLEARED"))</f>
        <v>CLEARED</v>
      </c>
      <c r="N430" s="19"/>
    </row>
    <row r="431" spans="1:14" ht="14.4">
      <c r="A431" s="11">
        <v>170437</v>
      </c>
      <c r="B431" s="21" t="s">
        <v>825</v>
      </c>
      <c r="C431" s="24">
        <v>42958</v>
      </c>
      <c r="D431" s="11" t="s">
        <v>51</v>
      </c>
      <c r="E431" s="25" t="s">
        <v>826</v>
      </c>
      <c r="F431" s="51">
        <v>1500000</v>
      </c>
      <c r="G431" s="17">
        <f>F431*10%</f>
        <v>150000</v>
      </c>
      <c r="H431" s="17">
        <v>1650000</v>
      </c>
      <c r="I431" s="16">
        <f>F431+G431-H431</f>
        <v>0</v>
      </c>
      <c r="J431" s="16"/>
      <c r="K431" s="16">
        <v>1100000</v>
      </c>
      <c r="L431" s="16">
        <f>H431-J431-K431</f>
        <v>550000</v>
      </c>
      <c r="M431" s="11" t="str">
        <f>IF(I431&gt;0,"UNCLEARED",IF(I431=0,"CLEARED"))</f>
        <v>CLEARED</v>
      </c>
      <c r="N431" s="19"/>
    </row>
    <row r="432" spans="1:14" ht="14.4">
      <c r="A432" s="11">
        <v>170439</v>
      </c>
      <c r="B432" s="21" t="s">
        <v>827</v>
      </c>
      <c r="C432" s="24">
        <v>42958</v>
      </c>
      <c r="D432" s="11" t="s">
        <v>51</v>
      </c>
      <c r="E432" s="25" t="s">
        <v>828</v>
      </c>
      <c r="F432" s="51">
        <v>55000000</v>
      </c>
      <c r="G432" s="17"/>
      <c r="H432" s="17">
        <v>55000000</v>
      </c>
      <c r="I432" s="16">
        <f>F432+G432-H432</f>
        <v>0</v>
      </c>
      <c r="J432" s="16"/>
      <c r="K432" s="16">
        <v>175000</v>
      </c>
      <c r="L432" s="16">
        <f>H432-J432-K432</f>
        <v>54825000</v>
      </c>
      <c r="M432" s="11" t="str">
        <f>IF(I432&gt;0,"UNCLEARED",IF(I432=0,"CLEARED"))</f>
        <v>CLEARED</v>
      </c>
      <c r="N432" s="19"/>
    </row>
    <row r="433" spans="1:14" ht="14.4">
      <c r="A433" s="11">
        <v>170439</v>
      </c>
      <c r="B433" s="21" t="s">
        <v>827</v>
      </c>
      <c r="C433" s="24">
        <v>42958</v>
      </c>
      <c r="D433" s="11" t="s">
        <v>51</v>
      </c>
      <c r="E433" s="25" t="s">
        <v>829</v>
      </c>
      <c r="F433" s="51">
        <v>3300000</v>
      </c>
      <c r="G433" s="17"/>
      <c r="H433" s="17">
        <v>3300000</v>
      </c>
      <c r="I433" s="16">
        <f>F433+G433-H433</f>
        <v>0</v>
      </c>
      <c r="J433" s="16"/>
      <c r="K433" s="16">
        <v>0</v>
      </c>
      <c r="L433" s="16">
        <f>H433-J433-K433</f>
        <v>3300000</v>
      </c>
      <c r="M433" s="11" t="str">
        <f>IF(I433&gt;0,"UNCLEARED",IF(I433=0,"CLEARED"))</f>
        <v>CLEARED</v>
      </c>
      <c r="N433" s="19"/>
    </row>
    <row r="434" spans="1:14" ht="14.4">
      <c r="A434" s="11">
        <v>170441</v>
      </c>
      <c r="B434" s="21" t="s">
        <v>830</v>
      </c>
      <c r="C434" s="24">
        <v>42961</v>
      </c>
      <c r="D434" s="11" t="s">
        <v>51</v>
      </c>
      <c r="E434" s="25" t="s">
        <v>831</v>
      </c>
      <c r="F434" s="51">
        <v>4500000</v>
      </c>
      <c r="G434" s="17"/>
      <c r="H434" s="17">
        <v>4500000</v>
      </c>
      <c r="I434" s="16">
        <f>F434+G434-H434</f>
        <v>0</v>
      </c>
      <c r="J434" s="16"/>
      <c r="K434" s="16">
        <v>300000</v>
      </c>
      <c r="L434" s="16">
        <f>H434-J434-K434</f>
        <v>4200000</v>
      </c>
      <c r="M434" s="11" t="str">
        <f>IF(I434&gt;0,"UNCLEARED",IF(I434=0,"CLEARED"))</f>
        <v>CLEARED</v>
      </c>
      <c r="N434" s="19"/>
    </row>
    <row r="435" spans="1:14" ht="14.4">
      <c r="A435" s="11">
        <v>170442</v>
      </c>
      <c r="B435" s="21" t="s">
        <v>832</v>
      </c>
      <c r="C435" s="24">
        <v>42963</v>
      </c>
      <c r="D435" s="11" t="s">
        <v>51</v>
      </c>
      <c r="E435" s="25" t="s">
        <v>833</v>
      </c>
      <c r="F435" s="51">
        <v>55000000</v>
      </c>
      <c r="G435" s="17"/>
      <c r="H435" s="17">
        <v>55000000</v>
      </c>
      <c r="I435" s="16">
        <f>F435+G435-H435</f>
        <v>0</v>
      </c>
      <c r="J435" s="16"/>
      <c r="K435" s="16">
        <v>247000</v>
      </c>
      <c r="L435" s="16">
        <f>H435-J435-K435</f>
        <v>54753000</v>
      </c>
      <c r="M435" s="11" t="str">
        <f>IF(I435&gt;0,"UNCLEARED",IF(I435=0,"CLEARED"))</f>
        <v>CLEARED</v>
      </c>
      <c r="N435" s="19"/>
    </row>
    <row r="436" spans="1:14" ht="14.4">
      <c r="A436" s="11">
        <v>170443</v>
      </c>
      <c r="B436" s="21" t="s">
        <v>834</v>
      </c>
      <c r="C436" s="24">
        <v>42971</v>
      </c>
      <c r="D436" s="11" t="s">
        <v>51</v>
      </c>
      <c r="E436" s="25" t="s">
        <v>835</v>
      </c>
      <c r="F436" s="51">
        <v>13230000</v>
      </c>
      <c r="G436" s="17"/>
      <c r="H436" s="17">
        <v>13230000</v>
      </c>
      <c r="I436" s="16">
        <f>F436+G436-H436</f>
        <v>0</v>
      </c>
      <c r="J436" s="16">
        <v>198450</v>
      </c>
      <c r="K436" s="16">
        <v>785000</v>
      </c>
      <c r="L436" s="16">
        <f>H436-J436-K436</f>
        <v>12246550</v>
      </c>
      <c r="M436" s="11" t="str">
        <f>IF(I436&gt;0,"UNCLEARED",IF(I436=0,"CLEARED"))</f>
        <v>CLEARED</v>
      </c>
      <c r="N436" s="19"/>
    </row>
    <row r="437" spans="1:14" ht="14.4">
      <c r="A437" s="11">
        <v>170444</v>
      </c>
      <c r="B437" s="21" t="s">
        <v>836</v>
      </c>
      <c r="C437" s="24">
        <v>42972</v>
      </c>
      <c r="D437" s="11" t="s">
        <v>51</v>
      </c>
      <c r="E437" s="25" t="s">
        <v>837</v>
      </c>
      <c r="F437" s="51">
        <v>33700000</v>
      </c>
      <c r="G437" s="17"/>
      <c r="H437" s="17">
        <v>33700000</v>
      </c>
      <c r="I437" s="16">
        <f>F437+G437-H437</f>
        <v>0</v>
      </c>
      <c r="J437" s="16"/>
      <c r="K437" s="16">
        <v>30423500</v>
      </c>
      <c r="L437" s="16">
        <f>H437-J437-K437</f>
        <v>3276500</v>
      </c>
      <c r="M437" s="11" t="str">
        <f>IF(I437&gt;0,"UNCLEARED",IF(I437=0,"CLEARED"))</f>
        <v>CLEARED</v>
      </c>
      <c r="N437" s="19"/>
    </row>
    <row r="438" spans="1:14" ht="14.4">
      <c r="A438" s="11">
        <v>170445</v>
      </c>
      <c r="B438" s="69" t="s">
        <v>838</v>
      </c>
      <c r="C438" s="24">
        <v>42949</v>
      </c>
      <c r="D438" s="11" t="s">
        <v>54</v>
      </c>
      <c r="E438" s="25" t="s">
        <v>839</v>
      </c>
      <c r="F438" s="73">
        <v>1800000</v>
      </c>
      <c r="G438" s="17"/>
      <c r="H438" s="56">
        <v>1800000</v>
      </c>
      <c r="I438" s="16">
        <f>F438+G438-H438</f>
        <v>0</v>
      </c>
      <c r="J438" s="16"/>
      <c r="K438" s="16">
        <v>200000</v>
      </c>
      <c r="L438" s="16">
        <f>H438-J438-K438</f>
        <v>1600000</v>
      </c>
      <c r="M438" s="11" t="str">
        <f>IF(I438&gt;0,"UNCLEARED",IF(I438=0,"CLEARED"))</f>
        <v>CLEARED</v>
      </c>
      <c r="N438" s="19"/>
    </row>
    <row r="439" spans="1:14" ht="14.4">
      <c r="A439" s="11">
        <v>170446</v>
      </c>
      <c r="B439" s="69" t="s">
        <v>840</v>
      </c>
      <c r="C439" s="24">
        <v>42951</v>
      </c>
      <c r="D439" s="11" t="s">
        <v>54</v>
      </c>
      <c r="E439" s="25" t="s">
        <v>841</v>
      </c>
      <c r="F439" s="67">
        <v>30000</v>
      </c>
      <c r="G439" s="17"/>
      <c r="H439" s="56">
        <v>30000</v>
      </c>
      <c r="I439" s="16">
        <f>F439+G439-H439</f>
        <v>0</v>
      </c>
      <c r="J439" s="16"/>
      <c r="K439" s="16"/>
      <c r="L439" s="16">
        <f>H439-J439-K439</f>
        <v>30000</v>
      </c>
      <c r="M439" s="11" t="str">
        <f>IF(I439&gt;0,"UNCLEARED",IF(I439=0,"CLEARED"))</f>
        <v>CLEARED</v>
      </c>
      <c r="N439" s="19"/>
    </row>
    <row r="440" spans="1:14" ht="14.4">
      <c r="A440" s="11">
        <v>170447</v>
      </c>
      <c r="B440" s="74" t="s">
        <v>842</v>
      </c>
      <c r="C440" s="24">
        <v>42951</v>
      </c>
      <c r="D440" s="11" t="s">
        <v>54</v>
      </c>
      <c r="E440" s="25" t="s">
        <v>843</v>
      </c>
      <c r="F440" s="51">
        <v>500000</v>
      </c>
      <c r="G440" s="17"/>
      <c r="H440" s="56">
        <v>500000</v>
      </c>
      <c r="I440" s="16">
        <f>F440+G440-H440</f>
        <v>0</v>
      </c>
      <c r="J440" s="16"/>
      <c r="K440" s="16"/>
      <c r="L440" s="16">
        <f>H440-J440-K440</f>
        <v>500000</v>
      </c>
      <c r="M440" s="11" t="str">
        <f>IF(I440&gt;0,"UNCLEARED",IF(I440=0,"CLEARED"))</f>
        <v>CLEARED</v>
      </c>
      <c r="N440" s="19"/>
    </row>
    <row r="441" spans="1:14" ht="14.4">
      <c r="A441" s="11">
        <v>170447</v>
      </c>
      <c r="B441" s="71" t="s">
        <v>842</v>
      </c>
      <c r="C441" s="24">
        <v>42954</v>
      </c>
      <c r="D441" s="11" t="s">
        <v>54</v>
      </c>
      <c r="E441" s="25" t="s">
        <v>844</v>
      </c>
      <c r="F441" s="65">
        <v>250000</v>
      </c>
      <c r="G441" s="17"/>
      <c r="H441" s="56">
        <v>250000</v>
      </c>
      <c r="I441" s="16">
        <f>F441+G441-H441</f>
        <v>0</v>
      </c>
      <c r="J441" s="16"/>
      <c r="K441" s="16"/>
      <c r="L441" s="16">
        <f>H441-J441-K441</f>
        <v>250000</v>
      </c>
      <c r="M441" s="11" t="str">
        <f>IF(I441&gt;0,"UNCLEARED",IF(I441=0,"CLEARED"))</f>
        <v>CLEARED</v>
      </c>
      <c r="N441" s="19"/>
    </row>
    <row r="442" spans="1:14" ht="14.4">
      <c r="A442" s="11">
        <v>170452</v>
      </c>
      <c r="B442" s="71" t="s">
        <v>845</v>
      </c>
      <c r="C442" s="24">
        <v>42961</v>
      </c>
      <c r="D442" s="11" t="s">
        <v>54</v>
      </c>
      <c r="E442" s="25" t="s">
        <v>846</v>
      </c>
      <c r="F442" s="65">
        <v>2000000</v>
      </c>
      <c r="G442" s="17"/>
      <c r="H442" s="56">
        <v>2000000</v>
      </c>
      <c r="I442" s="16">
        <f>F442+G442-H442</f>
        <v>0</v>
      </c>
      <c r="J442" s="16"/>
      <c r="K442" s="16">
        <v>350000</v>
      </c>
      <c r="L442" s="16">
        <f>H442-J442-K442</f>
        <v>1650000</v>
      </c>
      <c r="M442" s="11" t="str">
        <f>IF(I442&gt;0,"UNCLEARED",IF(I442=0,"CLEARED"))</f>
        <v>CLEARED</v>
      </c>
      <c r="N442" s="19"/>
    </row>
    <row r="443" spans="1:14" ht="14.4">
      <c r="A443" s="11">
        <v>170452</v>
      </c>
      <c r="B443" s="21" t="s">
        <v>845</v>
      </c>
      <c r="C443" s="24">
        <v>42991</v>
      </c>
      <c r="D443" s="11" t="s">
        <v>54</v>
      </c>
      <c r="E443" s="25" t="s">
        <v>848</v>
      </c>
      <c r="F443" s="17">
        <v>2000000</v>
      </c>
      <c r="G443" s="17"/>
      <c r="H443" s="35">
        <v>2000000</v>
      </c>
      <c r="I443" s="16">
        <f>F443+G443-H443</f>
        <v>0</v>
      </c>
      <c r="J443" s="16"/>
      <c r="K443" s="16">
        <v>177000</v>
      </c>
      <c r="L443" s="16">
        <f>H443-J443-K443</f>
        <v>1823000</v>
      </c>
      <c r="M443" s="11" t="str">
        <f>IF(I443&gt;0,"UNCLEARED",IF(I443=0,"CLEARED"))</f>
        <v>CLEARED</v>
      </c>
      <c r="N443" s="19"/>
    </row>
    <row r="444" spans="1:14" ht="14.4">
      <c r="A444" s="11">
        <v>170452</v>
      </c>
      <c r="B444" s="21" t="s">
        <v>845</v>
      </c>
      <c r="C444" s="24">
        <v>42986</v>
      </c>
      <c r="D444" s="11" t="s">
        <v>54</v>
      </c>
      <c r="E444" s="25" t="s">
        <v>847</v>
      </c>
      <c r="F444" s="17">
        <v>600000</v>
      </c>
      <c r="G444" s="17"/>
      <c r="H444" s="35">
        <v>600000</v>
      </c>
      <c r="I444" s="16">
        <f>F444+G444-H444</f>
        <v>0</v>
      </c>
      <c r="J444" s="16"/>
      <c r="K444" s="16"/>
      <c r="L444" s="16">
        <f>H444-J444-K444</f>
        <v>600000</v>
      </c>
      <c r="M444" s="11" t="str">
        <f>IF(I444&gt;0,"UNCLEARED",IF(I444=0,"CLEARED"))</f>
        <v>CLEARED</v>
      </c>
      <c r="N444" s="19"/>
    </row>
    <row r="445" spans="1:14" ht="14.4">
      <c r="A445" s="11">
        <v>170452</v>
      </c>
      <c r="B445" s="21" t="s">
        <v>845</v>
      </c>
      <c r="C445" s="24">
        <v>42996</v>
      </c>
      <c r="D445" s="11" t="s">
        <v>54</v>
      </c>
      <c r="E445" s="25" t="s">
        <v>847</v>
      </c>
      <c r="F445" s="17">
        <v>600000</v>
      </c>
      <c r="G445" s="17"/>
      <c r="H445" s="35">
        <v>600000</v>
      </c>
      <c r="I445" s="16">
        <f>F445+G445-H445</f>
        <v>0</v>
      </c>
      <c r="J445" s="16"/>
      <c r="K445" s="16"/>
      <c r="L445" s="16">
        <f>H445-J445-K445</f>
        <v>600000</v>
      </c>
      <c r="M445" s="11" t="str">
        <f>IF(I445&gt;0,"UNCLEARED",IF(I445=0,"CLEARED"))</f>
        <v>CLEARED</v>
      </c>
      <c r="N445" s="19"/>
    </row>
    <row r="446" spans="1:14" ht="14.4">
      <c r="A446" s="11">
        <v>170453</v>
      </c>
      <c r="B446" s="71" t="s">
        <v>849</v>
      </c>
      <c r="C446" s="24">
        <v>42961</v>
      </c>
      <c r="D446" s="11" t="s">
        <v>54</v>
      </c>
      <c r="E446" s="25" t="s">
        <v>850</v>
      </c>
      <c r="F446" s="65">
        <v>1200000</v>
      </c>
      <c r="G446" s="17"/>
      <c r="H446" s="56">
        <v>1200000</v>
      </c>
      <c r="I446" s="16">
        <f>F446+G446-H446</f>
        <v>0</v>
      </c>
      <c r="J446" s="16"/>
      <c r="K446" s="16">
        <v>0</v>
      </c>
      <c r="L446" s="16">
        <f>H446-J446-K446</f>
        <v>1200000</v>
      </c>
      <c r="M446" s="11" t="str">
        <f>IF(I446&gt;0,"UNCLEARED",IF(I446=0,"CLEARED"))</f>
        <v>CLEARED</v>
      </c>
      <c r="N446" s="19"/>
    </row>
    <row r="447" spans="1:14" ht="14.4">
      <c r="A447" s="11">
        <v>170453</v>
      </c>
      <c r="B447" s="71" t="s">
        <v>849</v>
      </c>
      <c r="C447" s="24">
        <v>42949</v>
      </c>
      <c r="D447" s="11" t="s">
        <v>54</v>
      </c>
      <c r="E447" s="25" t="s">
        <v>851</v>
      </c>
      <c r="F447" s="65">
        <v>200000</v>
      </c>
      <c r="G447" s="17"/>
      <c r="H447" s="56">
        <v>200000</v>
      </c>
      <c r="I447" s="16">
        <f>F447+G447-H447</f>
        <v>0</v>
      </c>
      <c r="J447" s="16"/>
      <c r="K447" s="16">
        <v>0</v>
      </c>
      <c r="L447" s="16">
        <f>H447-J447-K447</f>
        <v>200000</v>
      </c>
      <c r="M447" s="11" t="str">
        <f>IF(I447&gt;0,"UNCLEARED",IF(I447=0,"CLEARED"))</f>
        <v>CLEARED</v>
      </c>
      <c r="N447" s="19"/>
    </row>
    <row r="448" spans="1:14" ht="14.4">
      <c r="A448" s="11">
        <v>170454</v>
      </c>
      <c r="B448" s="21" t="s">
        <v>852</v>
      </c>
      <c r="C448" s="24">
        <v>42992</v>
      </c>
      <c r="D448" s="11" t="s">
        <v>54</v>
      </c>
      <c r="E448" s="25" t="s">
        <v>853</v>
      </c>
      <c r="F448" s="17">
        <v>1700000</v>
      </c>
      <c r="G448" s="17"/>
      <c r="H448" s="35">
        <v>1700000</v>
      </c>
      <c r="I448" s="16">
        <f>F448+G448-H448</f>
        <v>0</v>
      </c>
      <c r="J448" s="16"/>
      <c r="K448" s="16">
        <v>250000</v>
      </c>
      <c r="L448" s="16">
        <f>H448-J448-K448</f>
        <v>1450000</v>
      </c>
      <c r="M448" s="11" t="str">
        <f>IF(I448&gt;0,"UNCLEARED",IF(I448=0,"CLEARED"))</f>
        <v>CLEARED</v>
      </c>
      <c r="N448" s="19"/>
    </row>
    <row r="449" spans="1:14" ht="14.4">
      <c r="A449" s="11">
        <v>170454</v>
      </c>
      <c r="B449" s="71" t="s">
        <v>854</v>
      </c>
      <c r="C449" s="24">
        <v>42961</v>
      </c>
      <c r="D449" s="11" t="s">
        <v>54</v>
      </c>
      <c r="E449" s="25" t="s">
        <v>855</v>
      </c>
      <c r="F449" s="65">
        <v>1800000</v>
      </c>
      <c r="G449" s="17"/>
      <c r="H449" s="56">
        <v>1800000</v>
      </c>
      <c r="I449" s="16">
        <f>F449+G449-H449</f>
        <v>0</v>
      </c>
      <c r="J449" s="16"/>
      <c r="K449" s="16">
        <v>350000</v>
      </c>
      <c r="L449" s="16">
        <f>H449-J449-K449</f>
        <v>1450000</v>
      </c>
      <c r="M449" s="11" t="str">
        <f>IF(I449&gt;0,"UNCLEARED",IF(I449=0,"CLEARED"))</f>
        <v>CLEARED</v>
      </c>
      <c r="N449" s="19"/>
    </row>
    <row r="450" spans="1:14" ht="14.4">
      <c r="A450" s="11">
        <v>170456</v>
      </c>
      <c r="B450" s="21" t="s">
        <v>856</v>
      </c>
      <c r="C450" s="24">
        <v>42998</v>
      </c>
      <c r="D450" s="11" t="s">
        <v>54</v>
      </c>
      <c r="E450" s="25" t="s">
        <v>858</v>
      </c>
      <c r="F450" s="17">
        <v>100000</v>
      </c>
      <c r="G450" s="17"/>
      <c r="H450" s="35">
        <v>100000</v>
      </c>
      <c r="I450" s="16">
        <f>F450+G450-H450</f>
        <v>0</v>
      </c>
      <c r="J450" s="16"/>
      <c r="K450" s="16"/>
      <c r="L450" s="16">
        <f>H450-J450-K450</f>
        <v>100000</v>
      </c>
      <c r="M450" s="11" t="str">
        <f>IF(I450&gt;0,"UNCLEARED",IF(I450=0,"CLEARED"))</f>
        <v>CLEARED</v>
      </c>
      <c r="N450" s="19"/>
    </row>
    <row r="451" spans="1:14" ht="14.4">
      <c r="A451" s="11">
        <v>170456</v>
      </c>
      <c r="B451" s="71" t="s">
        <v>856</v>
      </c>
      <c r="C451" s="24">
        <v>42965</v>
      </c>
      <c r="D451" s="11" t="s">
        <v>54</v>
      </c>
      <c r="E451" s="25" t="s">
        <v>857</v>
      </c>
      <c r="F451" s="65">
        <v>50000</v>
      </c>
      <c r="G451" s="17"/>
      <c r="H451" s="56">
        <v>50000</v>
      </c>
      <c r="I451" s="16">
        <f>F451+G451-H451</f>
        <v>0</v>
      </c>
      <c r="J451" s="16"/>
      <c r="K451" s="16">
        <v>0</v>
      </c>
      <c r="L451" s="16">
        <f>H451-J451-K451</f>
        <v>50000</v>
      </c>
      <c r="M451" s="11" t="str">
        <f>IF(I451&gt;0,"UNCLEARED",IF(I451=0,"CLEARED"))</f>
        <v>CLEARED</v>
      </c>
      <c r="N451" s="19"/>
    </row>
    <row r="452" spans="1:14" ht="14.4">
      <c r="A452" s="11">
        <v>170457</v>
      </c>
      <c r="B452" s="71" t="s">
        <v>859</v>
      </c>
      <c r="C452" s="24">
        <v>42965</v>
      </c>
      <c r="D452" s="11" t="s">
        <v>54</v>
      </c>
      <c r="E452" s="25" t="s">
        <v>860</v>
      </c>
      <c r="F452" s="65">
        <v>200000</v>
      </c>
      <c r="G452" s="17"/>
      <c r="H452" s="56">
        <v>200000</v>
      </c>
      <c r="I452" s="16">
        <f>F452+G452-H452</f>
        <v>0</v>
      </c>
      <c r="J452" s="16"/>
      <c r="K452" s="16">
        <v>0</v>
      </c>
      <c r="L452" s="16">
        <f>H452-J452-K452</f>
        <v>200000</v>
      </c>
      <c r="M452" s="11" t="str">
        <f>IF(I452&gt;0,"UNCLEARED",IF(I452=0,"CLEARED"))</f>
        <v>CLEARED</v>
      </c>
      <c r="N452" s="19"/>
    </row>
    <row r="453" spans="1:14" ht="14.4">
      <c r="A453" s="11">
        <v>170461</v>
      </c>
      <c r="B453" s="21" t="s">
        <v>861</v>
      </c>
      <c r="C453" s="24">
        <v>42950</v>
      </c>
      <c r="D453" s="11" t="s">
        <v>46</v>
      </c>
      <c r="E453" s="25" t="s">
        <v>862</v>
      </c>
      <c r="F453" s="51">
        <v>250000</v>
      </c>
      <c r="G453" s="17"/>
      <c r="H453" s="17">
        <v>250000</v>
      </c>
      <c r="I453" s="16">
        <f>F453+G453-H453</f>
        <v>0</v>
      </c>
      <c r="J453" s="16"/>
      <c r="K453" s="16"/>
      <c r="L453" s="16">
        <f>H453-J453-K453</f>
        <v>250000</v>
      </c>
      <c r="M453" s="11" t="str">
        <f>IF(I453&gt;0,"UNCLEARED",IF(I453=0,"CLEARED"))</f>
        <v>CLEARED</v>
      </c>
      <c r="N453" s="19"/>
    </row>
    <row r="454" spans="1:14" ht="14.4">
      <c r="A454" s="11">
        <v>170464</v>
      </c>
      <c r="B454" s="21" t="s">
        <v>863</v>
      </c>
      <c r="C454" s="24">
        <v>42959</v>
      </c>
      <c r="D454" s="11" t="s">
        <v>46</v>
      </c>
      <c r="E454" s="25" t="s">
        <v>864</v>
      </c>
      <c r="F454" s="51">
        <v>500000</v>
      </c>
      <c r="G454" s="17"/>
      <c r="H454" s="17">
        <v>500000</v>
      </c>
      <c r="I454" s="16">
        <f>F454+G454-H454</f>
        <v>0</v>
      </c>
      <c r="J454" s="16"/>
      <c r="K454" s="16"/>
      <c r="L454" s="16">
        <f>H454-J454-K454</f>
        <v>500000</v>
      </c>
      <c r="M454" s="11" t="str">
        <f>IF(I454&gt;0,"UNCLEARED",IF(I454=0,"CLEARED"))</f>
        <v>CLEARED</v>
      </c>
      <c r="N454" s="19"/>
    </row>
    <row r="455" spans="1:14" ht="14.4">
      <c r="A455" s="11">
        <v>170465</v>
      </c>
      <c r="B455" s="21" t="s">
        <v>865</v>
      </c>
      <c r="C455" s="24">
        <v>42961</v>
      </c>
      <c r="D455" s="11" t="s">
        <v>46</v>
      </c>
      <c r="E455" s="25" t="s">
        <v>866</v>
      </c>
      <c r="F455" s="51">
        <v>500000</v>
      </c>
      <c r="G455" s="17"/>
      <c r="H455" s="17">
        <v>500000</v>
      </c>
      <c r="I455" s="16">
        <f>F455+G455-H455</f>
        <v>0</v>
      </c>
      <c r="J455" s="16"/>
      <c r="K455" s="16"/>
      <c r="L455" s="16">
        <f>H455-J455-K455</f>
        <v>500000</v>
      </c>
      <c r="M455" s="11" t="str">
        <f>IF(I455&gt;0,"UNCLEARED",IF(I455=0,"CLEARED"))</f>
        <v>CLEARED</v>
      </c>
      <c r="N455" s="19"/>
    </row>
    <row r="456" spans="1:14" ht="14.4">
      <c r="A456" s="11">
        <v>170467</v>
      </c>
      <c r="B456" s="21" t="s">
        <v>867</v>
      </c>
      <c r="C456" s="24">
        <v>42993</v>
      </c>
      <c r="D456" s="11" t="s">
        <v>51</v>
      </c>
      <c r="E456" s="25" t="s">
        <v>870</v>
      </c>
      <c r="F456" s="17">
        <v>2280000</v>
      </c>
      <c r="G456" s="17"/>
      <c r="H456" s="35">
        <v>2280000</v>
      </c>
      <c r="I456" s="16">
        <f>F456+G456-H456</f>
        <v>0</v>
      </c>
      <c r="J456" s="16"/>
      <c r="K456" s="16"/>
      <c r="L456" s="16">
        <f>H456-J456-K456</f>
        <v>2280000</v>
      </c>
      <c r="M456" s="11" t="str">
        <f>IF(I456&gt;0,"UNCLEARED",IF(I456=0,"CLEARED"))</f>
        <v>CLEARED</v>
      </c>
      <c r="N456" s="19"/>
    </row>
    <row r="457" spans="1:14" ht="14.4">
      <c r="A457" s="11">
        <v>170467</v>
      </c>
      <c r="B457" s="21" t="s">
        <v>867</v>
      </c>
      <c r="C457" s="24">
        <v>42986</v>
      </c>
      <c r="D457" s="11" t="s">
        <v>51</v>
      </c>
      <c r="E457" s="25" t="s">
        <v>869</v>
      </c>
      <c r="F457" s="17">
        <v>500000</v>
      </c>
      <c r="G457" s="17"/>
      <c r="H457" s="35">
        <v>500000</v>
      </c>
      <c r="I457" s="16">
        <f>F457+G457-H457</f>
        <v>0</v>
      </c>
      <c r="J457" s="16"/>
      <c r="K457" s="16"/>
      <c r="L457" s="16">
        <f>H457-J457-K457</f>
        <v>500000</v>
      </c>
      <c r="M457" s="11" t="str">
        <f>IF(I457&gt;0,"UNCLEARED",IF(I457=0,"CLEARED"))</f>
        <v>CLEARED</v>
      </c>
      <c r="N457" s="19"/>
    </row>
    <row r="458" spans="1:14" ht="14.4">
      <c r="A458" s="11">
        <v>170467</v>
      </c>
      <c r="B458" s="21" t="s">
        <v>867</v>
      </c>
      <c r="C458" s="24">
        <v>42975</v>
      </c>
      <c r="D458" s="11" t="s">
        <v>46</v>
      </c>
      <c r="E458" s="25" t="s">
        <v>868</v>
      </c>
      <c r="F458" s="51">
        <v>400000</v>
      </c>
      <c r="G458" s="17"/>
      <c r="H458" s="17">
        <v>400000</v>
      </c>
      <c r="I458" s="16">
        <f>F458+G458-H458</f>
        <v>0</v>
      </c>
      <c r="J458" s="16"/>
      <c r="K458" s="16"/>
      <c r="L458" s="16">
        <f>H458-J458-K458</f>
        <v>400000</v>
      </c>
      <c r="M458" s="11" t="str">
        <f>IF(I458&gt;0,"UNCLEARED",IF(I458=0,"CLEARED"))</f>
        <v>CLEARED</v>
      </c>
      <c r="N458" s="19"/>
    </row>
    <row r="459" spans="1:14" ht="14.4">
      <c r="A459" s="11">
        <v>170468</v>
      </c>
      <c r="B459" s="21" t="s">
        <v>871</v>
      </c>
      <c r="C459" s="24">
        <v>42986</v>
      </c>
      <c r="D459" s="11" t="s">
        <v>51</v>
      </c>
      <c r="E459" s="25" t="s">
        <v>872</v>
      </c>
      <c r="F459" s="17">
        <v>2000000</v>
      </c>
      <c r="G459" s="17"/>
      <c r="H459" s="75">
        <v>2000000</v>
      </c>
      <c r="I459" s="16">
        <f>F459+G459-H459</f>
        <v>0</v>
      </c>
      <c r="J459" s="16"/>
      <c r="K459" s="16">
        <v>1800000</v>
      </c>
      <c r="L459" s="16">
        <f>H459-J459-K459</f>
        <v>200000</v>
      </c>
      <c r="M459" s="11" t="str">
        <f>IF(I459&gt;0,"UNCLEARED",IF(I459=0,"CLEARED"))</f>
        <v>CLEARED</v>
      </c>
      <c r="N459" s="19"/>
    </row>
    <row r="460" spans="1:14" ht="14.4">
      <c r="A460" s="11">
        <v>170468</v>
      </c>
      <c r="B460" s="21" t="s">
        <v>871</v>
      </c>
      <c r="C460" s="24">
        <v>42986</v>
      </c>
      <c r="D460" s="11" t="s">
        <v>51</v>
      </c>
      <c r="E460" s="25" t="s">
        <v>873</v>
      </c>
      <c r="F460" s="17">
        <v>2000000</v>
      </c>
      <c r="G460" s="17"/>
      <c r="H460" s="75">
        <v>2000000</v>
      </c>
      <c r="I460" s="16">
        <f>F460+G460-H460</f>
        <v>0</v>
      </c>
      <c r="J460" s="16"/>
      <c r="K460" s="16"/>
      <c r="L460" s="16">
        <f>H460-J460-K460</f>
        <v>2000000</v>
      </c>
      <c r="M460" s="11" t="str">
        <f>IF(I460&gt;0,"UNCLEARED",IF(I460=0,"CLEARED"))</f>
        <v>CLEARED</v>
      </c>
      <c r="N460" s="19"/>
    </row>
    <row r="461" spans="1:14" ht="14.4">
      <c r="A461" s="11">
        <v>170470</v>
      </c>
      <c r="B461" s="21" t="s">
        <v>874</v>
      </c>
      <c r="C461" s="24">
        <v>42984</v>
      </c>
      <c r="D461" s="11" t="s">
        <v>51</v>
      </c>
      <c r="E461" s="25" t="s">
        <v>875</v>
      </c>
      <c r="F461" s="17">
        <v>355000</v>
      </c>
      <c r="G461" s="17"/>
      <c r="H461" s="35">
        <v>355000</v>
      </c>
      <c r="I461" s="16">
        <f>F461+G461-H461</f>
        <v>0</v>
      </c>
      <c r="J461" s="16"/>
      <c r="K461" s="16"/>
      <c r="L461" s="16">
        <f>H461-J461-K461</f>
        <v>355000</v>
      </c>
      <c r="M461" s="11" t="str">
        <f>IF(I461&gt;0,"UNCLEARED",IF(I461=0,"CLEARED"))</f>
        <v>CLEARED</v>
      </c>
      <c r="N461" s="19"/>
    </row>
    <row r="462" spans="1:14" ht="14.4">
      <c r="A462" s="11">
        <v>170471</v>
      </c>
      <c r="B462" s="21" t="s">
        <v>876</v>
      </c>
      <c r="C462" s="24">
        <v>42986</v>
      </c>
      <c r="D462" s="11" t="s">
        <v>51</v>
      </c>
      <c r="E462" s="25" t="s">
        <v>877</v>
      </c>
      <c r="F462" s="17">
        <v>3000000</v>
      </c>
      <c r="G462" s="17"/>
      <c r="H462" s="75">
        <v>3000000</v>
      </c>
      <c r="I462" s="16">
        <f>F462+G462-H462</f>
        <v>0</v>
      </c>
      <c r="J462" s="16"/>
      <c r="K462" s="16">
        <v>500000</v>
      </c>
      <c r="L462" s="16">
        <f>H462-J462-K462</f>
        <v>2500000</v>
      </c>
      <c r="M462" s="11" t="str">
        <f>IF(I462&gt;0,"UNCLEARED",IF(I462=0,"CLEARED"))</f>
        <v>CLEARED</v>
      </c>
      <c r="N462" s="19"/>
    </row>
    <row r="463" spans="1:14" ht="14.4">
      <c r="A463" s="11">
        <v>170472</v>
      </c>
      <c r="B463" s="21" t="s">
        <v>878</v>
      </c>
      <c r="C463" s="24">
        <v>42987</v>
      </c>
      <c r="D463" s="11" t="s">
        <v>51</v>
      </c>
      <c r="E463" s="25" t="s">
        <v>879</v>
      </c>
      <c r="F463" s="17">
        <v>4500000</v>
      </c>
      <c r="G463" s="17"/>
      <c r="H463" s="75">
        <v>4500000</v>
      </c>
      <c r="I463" s="16">
        <f>F463+G463-H463</f>
        <v>0</v>
      </c>
      <c r="J463" s="16"/>
      <c r="K463" s="16"/>
      <c r="L463" s="16">
        <f>H463-J463-K463</f>
        <v>4500000</v>
      </c>
      <c r="M463" s="11" t="str">
        <f>IF(I463&gt;0,"UNCLEARED",IF(I463=0,"CLEARED"))</f>
        <v>CLEARED</v>
      </c>
      <c r="N463" s="19"/>
    </row>
    <row r="464" spans="1:14" ht="14.4">
      <c r="A464" s="11">
        <v>170474</v>
      </c>
      <c r="B464" s="21" t="s">
        <v>882</v>
      </c>
      <c r="C464" s="24">
        <v>42992</v>
      </c>
      <c r="D464" s="11" t="s">
        <v>51</v>
      </c>
      <c r="E464" s="25" t="s">
        <v>883</v>
      </c>
      <c r="F464" s="17">
        <v>3500000</v>
      </c>
      <c r="G464" s="17">
        <f>F464*10%</f>
        <v>350000</v>
      </c>
      <c r="H464" s="35">
        <v>3500000</v>
      </c>
      <c r="I464" s="16">
        <f>F464+G464-H464</f>
        <v>350000</v>
      </c>
      <c r="J464" s="16"/>
      <c r="K464" s="16"/>
      <c r="L464" s="16">
        <f>H464-J464-K464</f>
        <v>3500000</v>
      </c>
      <c r="M464" s="11" t="str">
        <f>IF(I464&gt;0,"UNCLEARED",IF(I464=0,"CLEARED"))</f>
        <v>UNCLEARED</v>
      </c>
      <c r="N464" s="19"/>
    </row>
    <row r="465" spans="1:14" ht="14.4">
      <c r="A465" s="11">
        <v>170475</v>
      </c>
      <c r="B465" s="21" t="s">
        <v>884</v>
      </c>
      <c r="C465" s="24">
        <v>42992</v>
      </c>
      <c r="D465" s="11" t="s">
        <v>51</v>
      </c>
      <c r="E465" s="25" t="s">
        <v>885</v>
      </c>
      <c r="F465" s="17">
        <v>59500000</v>
      </c>
      <c r="G465" s="17"/>
      <c r="H465" s="35">
        <v>59500000</v>
      </c>
      <c r="I465" s="16">
        <f>F465+G465-H465</f>
        <v>0</v>
      </c>
      <c r="J465" s="16"/>
      <c r="K465" s="16"/>
      <c r="L465" s="16">
        <f>H465-J465-K465</f>
        <v>59500000</v>
      </c>
      <c r="M465" s="11" t="str">
        <f>IF(I465&gt;0,"UNCLEARED",IF(I465=0,"CLEARED"))</f>
        <v>CLEARED</v>
      </c>
      <c r="N465" s="19"/>
    </row>
    <row r="466" spans="1:14" ht="14.4">
      <c r="A466" s="11">
        <v>170477</v>
      </c>
      <c r="B466" s="21" t="s">
        <v>886</v>
      </c>
      <c r="C466" s="24">
        <v>42966</v>
      </c>
      <c r="D466" s="11" t="s">
        <v>51</v>
      </c>
      <c r="E466" s="25" t="s">
        <v>887</v>
      </c>
      <c r="F466" s="17">
        <v>1500000</v>
      </c>
      <c r="G466" s="17"/>
      <c r="H466" s="35">
        <v>1500000</v>
      </c>
      <c r="I466" s="16">
        <f>F466+G466-H466</f>
        <v>0</v>
      </c>
      <c r="J466" s="16"/>
      <c r="K466" s="16">
        <v>31000</v>
      </c>
      <c r="L466" s="16">
        <f>H466-J466-K466</f>
        <v>1469000</v>
      </c>
      <c r="M466" s="11" t="str">
        <f>IF(I466&gt;0,"UNCLEARED",IF(I466=0,"CLEARED"))</f>
        <v>CLEARED</v>
      </c>
      <c r="N466" s="19"/>
    </row>
    <row r="467" spans="1:14" ht="14.4">
      <c r="A467" s="11">
        <v>170478</v>
      </c>
      <c r="B467" s="21" t="s">
        <v>888</v>
      </c>
      <c r="C467" s="24">
        <v>43055</v>
      </c>
      <c r="D467" s="11" t="s">
        <v>890</v>
      </c>
      <c r="E467" s="21" t="s">
        <v>891</v>
      </c>
      <c r="F467" s="18">
        <v>21500000</v>
      </c>
      <c r="G467" s="18"/>
      <c r="H467" s="31">
        <v>21500000</v>
      </c>
      <c r="I467" s="18">
        <v>0</v>
      </c>
      <c r="J467" s="18"/>
      <c r="K467" s="18">
        <v>12025000</v>
      </c>
      <c r="L467" s="18">
        <f>F467+G467-J467-K467</f>
        <v>9475000</v>
      </c>
      <c r="M467" s="11" t="str">
        <f>IF(I467&gt;0,"UNCLEARED",IF(I467=0,"CLEARED"))</f>
        <v>CLEARED</v>
      </c>
      <c r="N467" s="11"/>
    </row>
    <row r="468" spans="1:14" ht="14.4">
      <c r="A468" s="11">
        <v>170478</v>
      </c>
      <c r="B468" s="21" t="s">
        <v>888</v>
      </c>
      <c r="C468" s="24">
        <v>43003</v>
      </c>
      <c r="D468" s="11" t="s">
        <v>51</v>
      </c>
      <c r="E468" s="25" t="s">
        <v>889</v>
      </c>
      <c r="F468" s="17">
        <v>20000000</v>
      </c>
      <c r="G468" s="17"/>
      <c r="H468" s="35">
        <v>20000000</v>
      </c>
      <c r="I468" s="16">
        <f>F468+G468-H468</f>
        <v>0</v>
      </c>
      <c r="J468" s="16"/>
      <c r="K468" s="16">
        <v>19050000</v>
      </c>
      <c r="L468" s="16">
        <f>H468-J468-K468</f>
        <v>950000</v>
      </c>
      <c r="M468" s="11" t="str">
        <f>IF(I468&gt;0,"UNCLEARED",IF(I468=0,"CLEARED"))</f>
        <v>CLEARED</v>
      </c>
      <c r="N468" s="19"/>
    </row>
    <row r="469" spans="1:14" ht="14.4">
      <c r="A469" s="11">
        <v>170479</v>
      </c>
      <c r="B469" s="21" t="s">
        <v>892</v>
      </c>
      <c r="C469" s="24">
        <v>42983</v>
      </c>
      <c r="D469" s="11" t="s">
        <v>54</v>
      </c>
      <c r="E469" s="25" t="s">
        <v>893</v>
      </c>
      <c r="F469" s="17">
        <v>2000000</v>
      </c>
      <c r="G469" s="17">
        <f>F469*10%</f>
        <v>200000</v>
      </c>
      <c r="H469" s="35">
        <v>2200000</v>
      </c>
      <c r="I469" s="16">
        <f>F469+G469-H469</f>
        <v>0</v>
      </c>
      <c r="J469" s="16"/>
      <c r="K469" s="16">
        <v>161000</v>
      </c>
      <c r="L469" s="16">
        <f>H469-J469-K469</f>
        <v>2039000</v>
      </c>
      <c r="M469" s="11" t="str">
        <f>IF(I469&gt;0,"UNCLEARED",IF(I469=0,"CLEARED"))</f>
        <v>CLEARED</v>
      </c>
      <c r="N469" s="19"/>
    </row>
    <row r="470" spans="1:14" ht="14.4">
      <c r="A470" s="11">
        <v>170482</v>
      </c>
      <c r="B470" s="21" t="s">
        <v>894</v>
      </c>
      <c r="C470" s="24">
        <v>42989</v>
      </c>
      <c r="D470" s="11" t="s">
        <v>54</v>
      </c>
      <c r="E470" s="25" t="s">
        <v>895</v>
      </c>
      <c r="F470" s="17">
        <v>180000</v>
      </c>
      <c r="G470" s="17"/>
      <c r="H470" s="35">
        <v>180000</v>
      </c>
      <c r="I470" s="16">
        <f>F470+G470-H470</f>
        <v>0</v>
      </c>
      <c r="J470" s="16"/>
      <c r="K470" s="16"/>
      <c r="L470" s="16">
        <f>H470-J470-K470</f>
        <v>180000</v>
      </c>
      <c r="M470" s="11" t="str">
        <f>IF(I470&gt;0,"UNCLEARED",IF(I470=0,"CLEARED"))</f>
        <v>CLEARED</v>
      </c>
      <c r="N470" s="19"/>
    </row>
    <row r="471" spans="1:14" ht="14.4">
      <c r="A471" s="11">
        <v>170482</v>
      </c>
      <c r="B471" s="21" t="s">
        <v>894</v>
      </c>
      <c r="C471" s="24">
        <v>42996</v>
      </c>
      <c r="D471" s="11" t="s">
        <v>54</v>
      </c>
      <c r="E471" s="25" t="s">
        <v>895</v>
      </c>
      <c r="F471" s="17">
        <v>180000</v>
      </c>
      <c r="G471" s="17"/>
      <c r="H471" s="35">
        <v>180000</v>
      </c>
      <c r="I471" s="16">
        <f>F471+G471-H471</f>
        <v>0</v>
      </c>
      <c r="J471" s="16"/>
      <c r="K471" s="16"/>
      <c r="L471" s="16">
        <f>H471-J471-K471</f>
        <v>180000</v>
      </c>
      <c r="M471" s="11" t="str">
        <f>IF(I471&gt;0,"UNCLEARED",IF(I471=0,"CLEARED"))</f>
        <v>CLEARED</v>
      </c>
      <c r="N471" s="19"/>
    </row>
    <row r="472" spans="1:14" ht="14.4">
      <c r="A472" s="11">
        <v>170488</v>
      </c>
      <c r="B472" s="21" t="s">
        <v>896</v>
      </c>
      <c r="C472" s="24">
        <v>42993</v>
      </c>
      <c r="D472" s="11" t="s">
        <v>54</v>
      </c>
      <c r="E472" s="25" t="s">
        <v>897</v>
      </c>
      <c r="F472" s="17">
        <v>210000</v>
      </c>
      <c r="G472" s="17"/>
      <c r="H472" s="35">
        <v>210000</v>
      </c>
      <c r="I472" s="16">
        <f>F472+G472-H472</f>
        <v>0</v>
      </c>
      <c r="J472" s="16"/>
      <c r="K472" s="16"/>
      <c r="L472" s="16">
        <f>H472-J472-K472</f>
        <v>210000</v>
      </c>
      <c r="M472" s="11" t="str">
        <f>IF(I472&gt;0,"UNCLEARED",IF(I472=0,"CLEARED"))</f>
        <v>CLEARED</v>
      </c>
      <c r="N472" s="19"/>
    </row>
    <row r="473" spans="1:14" ht="14.4">
      <c r="A473" s="11">
        <v>170492</v>
      </c>
      <c r="B473" s="21" t="s">
        <v>898</v>
      </c>
      <c r="C473" s="24">
        <v>43003</v>
      </c>
      <c r="D473" s="11" t="s">
        <v>54</v>
      </c>
      <c r="E473" s="25" t="s">
        <v>899</v>
      </c>
      <c r="F473" s="17">
        <v>700000</v>
      </c>
      <c r="G473" s="17"/>
      <c r="H473" s="35">
        <v>700000</v>
      </c>
      <c r="I473" s="16">
        <f>F473+G473-H473</f>
        <v>0</v>
      </c>
      <c r="J473" s="16"/>
      <c r="K473" s="16"/>
      <c r="L473" s="16">
        <f>H473-J473-K473</f>
        <v>700000</v>
      </c>
      <c r="M473" s="11" t="str">
        <f>IF(I473&gt;0,"UNCLEARED",IF(I473=0,"CLEARED"))</f>
        <v>CLEARED</v>
      </c>
      <c r="N473" s="19"/>
    </row>
    <row r="474" spans="1:14" ht="14.4">
      <c r="A474" s="11">
        <v>170493</v>
      </c>
      <c r="B474" s="21" t="s">
        <v>900</v>
      </c>
      <c r="C474" s="24">
        <v>42982</v>
      </c>
      <c r="D474" s="11" t="s">
        <v>46</v>
      </c>
      <c r="E474" s="25" t="s">
        <v>901</v>
      </c>
      <c r="F474" s="17">
        <v>300000</v>
      </c>
      <c r="G474" s="17">
        <f>F474*10%</f>
        <v>30000</v>
      </c>
      <c r="H474" s="35">
        <v>330000</v>
      </c>
      <c r="I474" s="16">
        <f>F474+G474-H474</f>
        <v>0</v>
      </c>
      <c r="J474" s="16"/>
      <c r="K474" s="16">
        <v>0</v>
      </c>
      <c r="L474" s="16">
        <f>H474-J474-K474</f>
        <v>330000</v>
      </c>
      <c r="M474" s="11" t="str">
        <f>IF(I474&gt;0,"UNCLEARED",IF(I474=0,"CLEARED"))</f>
        <v>CLEARED</v>
      </c>
      <c r="N474" s="19"/>
    </row>
    <row r="475" spans="1:14" ht="14.4">
      <c r="A475" s="11">
        <v>170494</v>
      </c>
      <c r="B475" s="21" t="s">
        <v>902</v>
      </c>
      <c r="C475" s="24">
        <v>42993</v>
      </c>
      <c r="D475" s="11" t="s">
        <v>46</v>
      </c>
      <c r="E475" s="25" t="s">
        <v>903</v>
      </c>
      <c r="F475" s="17">
        <v>600000</v>
      </c>
      <c r="G475" s="17"/>
      <c r="H475" s="35">
        <v>600000</v>
      </c>
      <c r="I475" s="16">
        <f>F475+G475-H475</f>
        <v>0</v>
      </c>
      <c r="J475" s="16"/>
      <c r="K475" s="16">
        <v>100000</v>
      </c>
      <c r="L475" s="16">
        <f>H475-J475-K475</f>
        <v>500000</v>
      </c>
      <c r="M475" s="11" t="str">
        <f>IF(I475&gt;0,"UNCLEARED",IF(I475=0,"CLEARED"))</f>
        <v>CLEARED</v>
      </c>
      <c r="N475" s="19"/>
    </row>
    <row r="476" spans="1:14" ht="14.4">
      <c r="A476" s="11">
        <v>170495</v>
      </c>
      <c r="B476" s="21" t="s">
        <v>904</v>
      </c>
      <c r="C476" s="24">
        <v>42993</v>
      </c>
      <c r="D476" s="11" t="s">
        <v>46</v>
      </c>
      <c r="E476" s="25" t="s">
        <v>905</v>
      </c>
      <c r="F476" s="17">
        <v>1750000</v>
      </c>
      <c r="G476" s="17"/>
      <c r="H476" s="35">
        <v>1750000</v>
      </c>
      <c r="I476" s="16">
        <f>F476+G476-H476</f>
        <v>0</v>
      </c>
      <c r="J476" s="16"/>
      <c r="K476" s="16">
        <v>500000</v>
      </c>
      <c r="L476" s="16">
        <f>H476-J476-K476</f>
        <v>1250000</v>
      </c>
      <c r="M476" s="11" t="str">
        <f>IF(I476&gt;0,"UNCLEARED",IF(I476=0,"CLEARED"))</f>
        <v>CLEARED</v>
      </c>
      <c r="N476" s="19"/>
    </row>
    <row r="477" spans="1:14" ht="14.4">
      <c r="A477" s="11">
        <v>170497</v>
      </c>
      <c r="B477" s="21" t="s">
        <v>906</v>
      </c>
      <c r="C477" s="24">
        <v>43005</v>
      </c>
      <c r="D477" s="11" t="s">
        <v>46</v>
      </c>
      <c r="E477" s="25" t="s">
        <v>907</v>
      </c>
      <c r="F477" s="17">
        <v>300000</v>
      </c>
      <c r="G477" s="17"/>
      <c r="H477" s="35">
        <v>300000</v>
      </c>
      <c r="I477" s="16">
        <f>F477+G477-H477</f>
        <v>0</v>
      </c>
      <c r="J477" s="16"/>
      <c r="K477" s="16">
        <v>150000</v>
      </c>
      <c r="L477" s="16">
        <f>H477-J477-K477</f>
        <v>150000</v>
      </c>
      <c r="M477" s="11" t="str">
        <f>IF(I477&gt;0,"UNCLEARED",IF(I477=0,"CLEARED"))</f>
        <v>CLEARED</v>
      </c>
      <c r="N477" s="19"/>
    </row>
    <row r="478" spans="1:14" ht="14.4">
      <c r="A478" s="11">
        <v>170498</v>
      </c>
      <c r="B478" s="21" t="s">
        <v>908</v>
      </c>
      <c r="C478" s="24">
        <v>43004</v>
      </c>
      <c r="D478" s="11" t="s">
        <v>46</v>
      </c>
      <c r="E478" s="25" t="s">
        <v>909</v>
      </c>
      <c r="F478" s="17">
        <v>300000</v>
      </c>
      <c r="G478" s="17"/>
      <c r="H478" s="35">
        <v>300000</v>
      </c>
      <c r="I478" s="16">
        <f>F478+G478-H478</f>
        <v>0</v>
      </c>
      <c r="J478" s="16"/>
      <c r="K478" s="16">
        <v>200000</v>
      </c>
      <c r="L478" s="16">
        <f>H478-J478-K478</f>
        <v>100000</v>
      </c>
      <c r="M478" s="11" t="str">
        <f>IF(I478&gt;0,"UNCLEARED",IF(I478=0,"CLEARED"))</f>
        <v>CLEARED</v>
      </c>
      <c r="N478" s="19"/>
    </row>
    <row r="479" spans="1:14" ht="14.4">
      <c r="A479" s="11">
        <v>170499</v>
      </c>
      <c r="B479" s="21" t="s">
        <v>910</v>
      </c>
      <c r="C479" s="24">
        <v>43053</v>
      </c>
      <c r="D479" s="11" t="s">
        <v>912</v>
      </c>
      <c r="E479" s="21" t="s">
        <v>891</v>
      </c>
      <c r="F479" s="18">
        <v>2000000</v>
      </c>
      <c r="G479" s="18"/>
      <c r="H479" s="31">
        <v>2000000</v>
      </c>
      <c r="I479" s="18">
        <v>0</v>
      </c>
      <c r="J479" s="18"/>
      <c r="K479" s="18">
        <v>170000</v>
      </c>
      <c r="L479" s="18">
        <f>F479+G479-J479-K479</f>
        <v>1830000</v>
      </c>
      <c r="M479" s="11" t="str">
        <f>IF(I479&gt;0,"UNCLEARED",IF(I479=0,"CLEARED"))</f>
        <v>CLEARED</v>
      </c>
      <c r="N479" s="11"/>
    </row>
    <row r="480" spans="1:14" ht="14.4">
      <c r="A480" s="11">
        <v>170499</v>
      </c>
      <c r="B480" s="21" t="s">
        <v>910</v>
      </c>
      <c r="C480" s="24">
        <v>43010</v>
      </c>
      <c r="D480" s="11" t="s">
        <v>911</v>
      </c>
      <c r="E480" s="25" t="s">
        <v>145</v>
      </c>
      <c r="F480" s="17">
        <v>1300000</v>
      </c>
      <c r="G480" s="17"/>
      <c r="H480" s="35">
        <v>1300000</v>
      </c>
      <c r="I480" s="16">
        <f>F480+G480-H480</f>
        <v>0</v>
      </c>
      <c r="J480" s="16"/>
      <c r="K480" s="16">
        <v>425000</v>
      </c>
      <c r="L480" s="16">
        <f>H480-J480-K480</f>
        <v>875000</v>
      </c>
      <c r="M480" s="11" t="str">
        <f>IF(I480&gt;0,"UNCLEARED",IF(I480=0,"CLEARED"))</f>
        <v>CLEARED</v>
      </c>
      <c r="N480" s="19"/>
    </row>
    <row r="481" spans="1:14" ht="14.4">
      <c r="A481" s="11">
        <v>170499</v>
      </c>
      <c r="B481" s="21" t="s">
        <v>910</v>
      </c>
      <c r="C481" s="24">
        <v>43039</v>
      </c>
      <c r="D481" s="11" t="s">
        <v>756</v>
      </c>
      <c r="E481" s="25" t="s">
        <v>145</v>
      </c>
      <c r="F481" s="17">
        <v>1300000</v>
      </c>
      <c r="G481" s="17"/>
      <c r="H481" s="35">
        <v>1300000</v>
      </c>
      <c r="I481" s="16">
        <f>F481+G481-H481</f>
        <v>0</v>
      </c>
      <c r="J481" s="16"/>
      <c r="K481" s="16">
        <v>402000</v>
      </c>
      <c r="L481" s="16">
        <f>H481-J481-K481</f>
        <v>898000</v>
      </c>
      <c r="M481" s="11" t="str">
        <f>IF(I481&gt;0,"UNCLEARED",IF(I481=0,"CLEARED"))</f>
        <v>CLEARED</v>
      </c>
      <c r="N481" s="19"/>
    </row>
    <row r="482" spans="1:14" ht="14.4">
      <c r="A482" s="11">
        <v>170499</v>
      </c>
      <c r="B482" s="21" t="s">
        <v>910</v>
      </c>
      <c r="C482" s="24">
        <v>43069</v>
      </c>
      <c r="D482" s="11" t="s">
        <v>913</v>
      </c>
      <c r="E482" s="21" t="s">
        <v>914</v>
      </c>
      <c r="F482" s="18">
        <v>1150000</v>
      </c>
      <c r="G482" s="18"/>
      <c r="H482" s="31">
        <v>1150000</v>
      </c>
      <c r="I482" s="18">
        <f>F482+G482-H482</f>
        <v>0</v>
      </c>
      <c r="J482" s="18"/>
      <c r="K482" s="18">
        <v>325000</v>
      </c>
      <c r="L482" s="16">
        <f>H482-J482-K482</f>
        <v>825000</v>
      </c>
      <c r="M482" s="11" t="str">
        <f>IF(I482&gt;0,"UNCLEARED",IF(I482=0,"CLEARED"))</f>
        <v>CLEARED</v>
      </c>
      <c r="N482" s="11" t="s">
        <v>915</v>
      </c>
    </row>
    <row r="483" spans="1:14" ht="14.4">
      <c r="A483" s="11">
        <v>170500</v>
      </c>
      <c r="B483" s="21" t="s">
        <v>916</v>
      </c>
      <c r="C483" s="24">
        <v>43010</v>
      </c>
      <c r="D483" s="11" t="s">
        <v>917</v>
      </c>
      <c r="E483" s="25" t="s">
        <v>918</v>
      </c>
      <c r="F483" s="67">
        <v>300000</v>
      </c>
      <c r="G483" s="17"/>
      <c r="H483" s="17">
        <v>300000</v>
      </c>
      <c r="I483" s="16">
        <f>F483+G483-H483</f>
        <v>0</v>
      </c>
      <c r="J483" s="16"/>
      <c r="K483" s="16"/>
      <c r="L483" s="16">
        <f>H483-J483-K483</f>
        <v>300000</v>
      </c>
      <c r="M483" s="11" t="str">
        <f>IF(I483&gt;0,"UNCLEARED",IF(I483=0,"CLEARED"))</f>
        <v>CLEARED</v>
      </c>
      <c r="N483" s="19"/>
    </row>
    <row r="484" spans="1:14" ht="14.4">
      <c r="A484" s="11">
        <v>170501</v>
      </c>
      <c r="B484" s="21" t="s">
        <v>919</v>
      </c>
      <c r="C484" s="24">
        <v>43010</v>
      </c>
      <c r="D484" s="11" t="s">
        <v>920</v>
      </c>
      <c r="E484" s="25" t="s">
        <v>387</v>
      </c>
      <c r="F484" s="51">
        <v>200000</v>
      </c>
      <c r="G484" s="17"/>
      <c r="H484" s="17">
        <v>200000</v>
      </c>
      <c r="I484" s="16">
        <f>F484+G484-H484</f>
        <v>0</v>
      </c>
      <c r="J484" s="16"/>
      <c r="K484" s="16"/>
      <c r="L484" s="16">
        <f>H484-J484-K484</f>
        <v>200000</v>
      </c>
      <c r="M484" s="11" t="str">
        <f>IF(I484&gt;0,"UNCLEARED",IF(I484=0,"CLEARED"))</f>
        <v>CLEARED</v>
      </c>
      <c r="N484" s="19"/>
    </row>
    <row r="485" spans="1:14" ht="14.4">
      <c r="A485" s="11">
        <v>170501</v>
      </c>
      <c r="B485" s="21" t="s">
        <v>919</v>
      </c>
      <c r="C485" s="24">
        <v>43019</v>
      </c>
      <c r="D485" s="11" t="s">
        <v>921</v>
      </c>
      <c r="E485" s="25" t="s">
        <v>387</v>
      </c>
      <c r="F485" s="17">
        <v>60000</v>
      </c>
      <c r="G485" s="17"/>
      <c r="H485" s="35">
        <v>60000</v>
      </c>
      <c r="I485" s="16">
        <f>F485+G485-H485</f>
        <v>0</v>
      </c>
      <c r="J485" s="16"/>
      <c r="K485" s="16"/>
      <c r="L485" s="16">
        <f>H485-J485-K485</f>
        <v>60000</v>
      </c>
      <c r="M485" s="11" t="str">
        <f>IF(I485&gt;0,"UNCLEARED",IF(I485=0,"CLEARED"))</f>
        <v>CLEARED</v>
      </c>
      <c r="N485" s="19"/>
    </row>
    <row r="486" spans="1:14" ht="14.4">
      <c r="A486" s="11">
        <v>170502</v>
      </c>
      <c r="B486" s="21" t="s">
        <v>922</v>
      </c>
      <c r="C486" s="24">
        <v>43010</v>
      </c>
      <c r="D486" s="11" t="s">
        <v>923</v>
      </c>
      <c r="E486" s="25" t="s">
        <v>387</v>
      </c>
      <c r="F486" s="51">
        <v>200000</v>
      </c>
      <c r="G486" s="17"/>
      <c r="H486" s="17">
        <v>200000</v>
      </c>
      <c r="I486" s="16">
        <f>F486+G486-H486</f>
        <v>0</v>
      </c>
      <c r="J486" s="16"/>
      <c r="K486" s="16"/>
      <c r="L486" s="16">
        <f>H486-J486-K486</f>
        <v>200000</v>
      </c>
      <c r="M486" s="11" t="str">
        <f>IF(I486&gt;0,"UNCLEARED",IF(I486=0,"CLEARED"))</f>
        <v>CLEARED</v>
      </c>
      <c r="N486" s="19"/>
    </row>
    <row r="487" spans="1:14" ht="14.4">
      <c r="A487" s="11">
        <v>170503</v>
      </c>
      <c r="B487" s="21" t="s">
        <v>924</v>
      </c>
      <c r="C487" s="24">
        <v>43010</v>
      </c>
      <c r="D487" s="11" t="s">
        <v>925</v>
      </c>
      <c r="E487" s="25" t="s">
        <v>926</v>
      </c>
      <c r="F487" s="51">
        <v>350000</v>
      </c>
      <c r="G487" s="17"/>
      <c r="H487" s="17">
        <v>350000</v>
      </c>
      <c r="I487" s="16">
        <f>F487+G487-H487</f>
        <v>0</v>
      </c>
      <c r="J487" s="16"/>
      <c r="K487" s="16"/>
      <c r="L487" s="16">
        <f>H487-J487-K487</f>
        <v>350000</v>
      </c>
      <c r="M487" s="11" t="str">
        <f>IF(I487&gt;0,"UNCLEARED",IF(I487=0,"CLEARED"))</f>
        <v>CLEARED</v>
      </c>
      <c r="N487" s="19"/>
    </row>
    <row r="488" spans="1:14" ht="14.4">
      <c r="A488" s="11">
        <v>170506</v>
      </c>
      <c r="B488" s="21" t="s">
        <v>928</v>
      </c>
      <c r="C488" s="24">
        <v>43010</v>
      </c>
      <c r="D488" s="11" t="s">
        <v>929</v>
      </c>
      <c r="E488" s="25" t="s">
        <v>930</v>
      </c>
      <c r="F488" s="51">
        <v>2000000</v>
      </c>
      <c r="G488" s="17">
        <v>200000</v>
      </c>
      <c r="H488" s="17">
        <v>2200000</v>
      </c>
      <c r="I488" s="16">
        <f>F488+G488-H488</f>
        <v>0</v>
      </c>
      <c r="J488" s="16"/>
      <c r="K488" s="16">
        <v>150000</v>
      </c>
      <c r="L488" s="16">
        <f>H488-J488-K488</f>
        <v>2050000</v>
      </c>
      <c r="M488" s="11" t="str">
        <f>IF(I488&gt;0,"UNCLEARED",IF(I488=0,"CLEARED"))</f>
        <v>CLEARED</v>
      </c>
      <c r="N488" s="19"/>
    </row>
    <row r="489" spans="1:14" ht="14.4">
      <c r="A489" s="11">
        <v>170506</v>
      </c>
      <c r="B489" s="21" t="s">
        <v>928</v>
      </c>
      <c r="C489" s="24">
        <v>43041</v>
      </c>
      <c r="D489" s="11" t="s">
        <v>931</v>
      </c>
      <c r="E489" s="21" t="s">
        <v>932</v>
      </c>
      <c r="F489" s="18">
        <v>2000000</v>
      </c>
      <c r="G489" s="18">
        <v>200000</v>
      </c>
      <c r="H489" s="31">
        <v>2200000</v>
      </c>
      <c r="I489" s="16">
        <f>F489+G489-H489</f>
        <v>0</v>
      </c>
      <c r="J489" s="18"/>
      <c r="K489" s="18">
        <v>170000</v>
      </c>
      <c r="L489" s="16">
        <f>H489-J489-K489</f>
        <v>2030000</v>
      </c>
      <c r="M489" s="11" t="str">
        <f>IF(I489&gt;0,"UNCLEARED",IF(I489=0,"CLEARED"))</f>
        <v>CLEARED</v>
      </c>
      <c r="N489" s="11"/>
    </row>
    <row r="490" spans="1:14" ht="14.4">
      <c r="A490" s="11">
        <v>170507</v>
      </c>
      <c r="B490" s="21" t="s">
        <v>933</v>
      </c>
      <c r="C490" s="24">
        <v>43018</v>
      </c>
      <c r="D490" s="11" t="s">
        <v>936</v>
      </c>
      <c r="E490" s="25" t="s">
        <v>937</v>
      </c>
      <c r="F490" s="17">
        <v>112000000</v>
      </c>
      <c r="G490" s="17"/>
      <c r="H490" s="35">
        <v>112000000</v>
      </c>
      <c r="I490" s="16">
        <f>F490+G490-H490</f>
        <v>0</v>
      </c>
      <c r="J490" s="16"/>
      <c r="K490" s="16">
        <v>607000</v>
      </c>
      <c r="L490" s="16">
        <f>H490-J490-K490</f>
        <v>111393000</v>
      </c>
      <c r="M490" s="11" t="str">
        <f>IF(I490&gt;0,"UNCLEARED",IF(I490=0,"CLEARED"))</f>
        <v>CLEARED</v>
      </c>
      <c r="N490" s="19"/>
    </row>
    <row r="491" spans="1:14" ht="14.4">
      <c r="A491" s="11">
        <v>170507</v>
      </c>
      <c r="B491" s="21" t="s">
        <v>933</v>
      </c>
      <c r="C491" s="24">
        <v>43011</v>
      </c>
      <c r="D491" s="11" t="s">
        <v>934</v>
      </c>
      <c r="E491" s="25" t="s">
        <v>935</v>
      </c>
      <c r="F491" s="51">
        <v>5000000</v>
      </c>
      <c r="G491" s="17"/>
      <c r="H491" s="17">
        <v>5000000</v>
      </c>
      <c r="I491" s="16">
        <f>F491+G491-H491</f>
        <v>0</v>
      </c>
      <c r="J491" s="16"/>
      <c r="K491" s="16"/>
      <c r="L491" s="16">
        <f>H491-J491-K491</f>
        <v>5000000</v>
      </c>
      <c r="M491" s="11" t="str">
        <f>IF(I491&gt;0,"UNCLEARED",IF(I491=0,"CLEARED"))</f>
        <v>CLEARED</v>
      </c>
      <c r="N491" s="19"/>
    </row>
    <row r="492" spans="1:14" ht="14.4">
      <c r="A492" s="11">
        <v>170508</v>
      </c>
      <c r="B492" s="21" t="s">
        <v>938</v>
      </c>
      <c r="C492" s="24">
        <v>43042</v>
      </c>
      <c r="D492" s="11" t="s">
        <v>942</v>
      </c>
      <c r="E492" s="21" t="s">
        <v>943</v>
      </c>
      <c r="F492" s="18">
        <v>50400000</v>
      </c>
      <c r="G492" s="18">
        <v>5040000</v>
      </c>
      <c r="H492" s="31">
        <v>55440000</v>
      </c>
      <c r="I492" s="16">
        <f>F492+G492-H492</f>
        <v>0</v>
      </c>
      <c r="J492" s="18"/>
      <c r="K492" s="18">
        <v>20000</v>
      </c>
      <c r="L492" s="16">
        <f>H492-J492-K492</f>
        <v>55420000</v>
      </c>
      <c r="M492" s="11" t="str">
        <f>IF(I492&gt;0,"UNCLEARED",IF(I492=0,"CLEARED"))</f>
        <v>CLEARED</v>
      </c>
      <c r="N492" s="11"/>
    </row>
    <row r="493" spans="1:14" ht="14.4">
      <c r="A493" s="11">
        <v>170508</v>
      </c>
      <c r="B493" s="21" t="s">
        <v>938</v>
      </c>
      <c r="C493" s="24">
        <v>43011</v>
      </c>
      <c r="D493" s="11" t="s">
        <v>939</v>
      </c>
      <c r="E493" s="25" t="s">
        <v>940</v>
      </c>
      <c r="F493" s="17">
        <v>12600000</v>
      </c>
      <c r="G493" s="17">
        <v>1260000</v>
      </c>
      <c r="H493" s="75">
        <v>13860000</v>
      </c>
      <c r="I493" s="16">
        <f>F493+G493-H493</f>
        <v>0</v>
      </c>
      <c r="J493" s="16"/>
      <c r="K493" s="16"/>
      <c r="L493" s="16">
        <f>H493-J493-K493</f>
        <v>13860000</v>
      </c>
      <c r="M493" s="11" t="str">
        <f>IF(I493&gt;0,"UNCLEARED",IF(I493=0,"CLEARED"))</f>
        <v>CLEARED</v>
      </c>
      <c r="N493" s="19"/>
    </row>
    <row r="494" spans="1:14" ht="14.4">
      <c r="A494" s="11">
        <v>170510</v>
      </c>
      <c r="B494" s="21" t="s">
        <v>944</v>
      </c>
      <c r="C494" s="24">
        <v>43011</v>
      </c>
      <c r="D494" s="11" t="s">
        <v>945</v>
      </c>
      <c r="E494" s="25" t="s">
        <v>946</v>
      </c>
      <c r="F494" s="17">
        <v>14000000</v>
      </c>
      <c r="G494" s="17">
        <v>1250000</v>
      </c>
      <c r="H494" s="35">
        <v>15250000</v>
      </c>
      <c r="I494" s="16">
        <f>F494+G494-H494</f>
        <v>0</v>
      </c>
      <c r="J494" s="16"/>
      <c r="K494" s="16">
        <v>205000</v>
      </c>
      <c r="L494" s="16">
        <f>H494-J494-K494</f>
        <v>15045000</v>
      </c>
      <c r="M494" s="11" t="str">
        <f>IF(I494&gt;0,"UNCLEARED",IF(I494=0,"CLEARED"))</f>
        <v>CLEARED</v>
      </c>
      <c r="N494" s="19"/>
    </row>
    <row r="495" spans="1:14" ht="14.4">
      <c r="A495" s="11">
        <v>170511</v>
      </c>
      <c r="B495" s="21" t="s">
        <v>947</v>
      </c>
      <c r="C495" s="24">
        <v>43014</v>
      </c>
      <c r="D495" s="11" t="s">
        <v>948</v>
      </c>
      <c r="E495" s="25" t="s">
        <v>443</v>
      </c>
      <c r="F495" s="17">
        <v>1000000</v>
      </c>
      <c r="G495" s="17"/>
      <c r="H495" s="75">
        <v>1000000</v>
      </c>
      <c r="I495" s="16">
        <f>F495+G495-H495</f>
        <v>0</v>
      </c>
      <c r="J495" s="16"/>
      <c r="K495" s="16"/>
      <c r="L495" s="16">
        <f>H495-J495-K495</f>
        <v>1000000</v>
      </c>
      <c r="M495" s="11" t="str">
        <f>IF(I495&gt;0,"UNCLEARED",IF(I495=0,"CLEARED"))</f>
        <v>CLEARED</v>
      </c>
      <c r="N495" s="19"/>
    </row>
    <row r="496" spans="1:14" ht="86.4">
      <c r="A496" s="11">
        <v>170512</v>
      </c>
      <c r="B496" s="32" t="s">
        <v>949</v>
      </c>
      <c r="C496" s="24">
        <v>43080</v>
      </c>
      <c r="D496" s="11" t="s">
        <v>950</v>
      </c>
      <c r="E496" s="21" t="s">
        <v>951</v>
      </c>
      <c r="F496" s="18">
        <v>6300000</v>
      </c>
      <c r="G496" s="17">
        <f>F496*10%</f>
        <v>630000</v>
      </c>
      <c r="H496" s="31">
        <v>6930000</v>
      </c>
      <c r="I496" s="18">
        <f>F496+G496-H496</f>
        <v>0</v>
      </c>
      <c r="J496" s="18"/>
      <c r="K496" s="18">
        <v>5050000</v>
      </c>
      <c r="L496" s="16">
        <f>H496-J496-K496</f>
        <v>1880000</v>
      </c>
      <c r="M496" s="11" t="str">
        <f>IF(I496&gt;0,"UNCLEARED",IF(I496=0,"CLEARED"))</f>
        <v>CLEARED</v>
      </c>
      <c r="N496" s="11"/>
    </row>
    <row r="497" spans="1:14" ht="86.4">
      <c r="A497" s="11">
        <v>170512</v>
      </c>
      <c r="B497" s="32" t="s">
        <v>949</v>
      </c>
      <c r="C497" s="24">
        <v>43017</v>
      </c>
      <c r="D497" s="11" t="s">
        <v>952</v>
      </c>
      <c r="E497" s="25" t="s">
        <v>953</v>
      </c>
      <c r="F497" s="17">
        <v>6300000</v>
      </c>
      <c r="G497" s="17">
        <v>630000</v>
      </c>
      <c r="H497" s="35">
        <v>6930000</v>
      </c>
      <c r="I497" s="16">
        <f>F497+G497-H497</f>
        <v>0</v>
      </c>
      <c r="J497" s="16"/>
      <c r="K497" s="16">
        <v>5065000</v>
      </c>
      <c r="L497" s="16">
        <f>H497-J497-K497</f>
        <v>1865000</v>
      </c>
      <c r="M497" s="11" t="str">
        <f>IF(I497&gt;0,"UNCLEARED",IF(I497=0,"CLEARED"))</f>
        <v>CLEARED</v>
      </c>
      <c r="N497" s="19"/>
    </row>
    <row r="498" spans="1:14" ht="86.4">
      <c r="A498" s="11">
        <v>170512</v>
      </c>
      <c r="B498" s="32" t="s">
        <v>949</v>
      </c>
      <c r="C498" s="24">
        <v>43047</v>
      </c>
      <c r="D498" s="11" t="s">
        <v>954</v>
      </c>
      <c r="E498" s="21" t="s">
        <v>953</v>
      </c>
      <c r="F498" s="18">
        <v>6300000</v>
      </c>
      <c r="G498" s="18">
        <v>630000</v>
      </c>
      <c r="H498" s="31">
        <v>6930000</v>
      </c>
      <c r="I498" s="18">
        <v>0</v>
      </c>
      <c r="J498" s="18"/>
      <c r="K498" s="18">
        <v>5065000</v>
      </c>
      <c r="L498" s="18">
        <f>F498+G498-J498-K498</f>
        <v>1865000</v>
      </c>
      <c r="M498" s="11" t="str">
        <f>IF(I498&gt;0,"UNCLEARED",IF(I498=0,"CLEARED"))</f>
        <v>CLEARED</v>
      </c>
      <c r="N498" s="11"/>
    </row>
    <row r="499" spans="1:14" ht="14.4">
      <c r="A499" s="11">
        <v>170512</v>
      </c>
      <c r="B499" s="21" t="s">
        <v>955</v>
      </c>
      <c r="C499" s="24">
        <v>42842</v>
      </c>
      <c r="D499" s="11" t="s">
        <v>46</v>
      </c>
      <c r="E499" s="25" t="s">
        <v>956</v>
      </c>
      <c r="F499" s="51">
        <v>800000</v>
      </c>
      <c r="G499" s="17"/>
      <c r="H499" s="17">
        <v>800000</v>
      </c>
      <c r="I499" s="16">
        <f>F499+G499-H499</f>
        <v>0</v>
      </c>
      <c r="J499" s="16"/>
      <c r="K499" s="16">
        <v>100000</v>
      </c>
      <c r="L499" s="16">
        <f>H499-J499-K499</f>
        <v>700000</v>
      </c>
      <c r="M499" s="11" t="str">
        <f>IF(I499&gt;0,"UNCLEARED",IF(I499=0,"CLEARED"))</f>
        <v>CLEARED</v>
      </c>
      <c r="N499" s="19"/>
    </row>
    <row r="500" spans="1:14" ht="14.4">
      <c r="A500" s="11">
        <v>170512</v>
      </c>
      <c r="B500" s="21" t="s">
        <v>957</v>
      </c>
      <c r="C500" s="24">
        <v>42877</v>
      </c>
      <c r="D500" s="11" t="s">
        <v>54</v>
      </c>
      <c r="E500" s="25" t="s">
        <v>958</v>
      </c>
      <c r="F500" s="51">
        <v>6300000</v>
      </c>
      <c r="G500" s="17"/>
      <c r="H500" s="51">
        <v>6300000</v>
      </c>
      <c r="I500" s="16">
        <f>F500+G500-H500</f>
        <v>0</v>
      </c>
      <c r="J500" s="16"/>
      <c r="K500" s="16">
        <v>5036000</v>
      </c>
      <c r="L500" s="16">
        <f>H500-J500-K500</f>
        <v>1264000</v>
      </c>
      <c r="M500" s="11" t="str">
        <f>IF(I500&gt;0,"UNCLEARED",IF(I500=0,"CLEARED"))</f>
        <v>CLEARED</v>
      </c>
      <c r="N500" s="19"/>
    </row>
    <row r="501" spans="1:14" ht="14.4">
      <c r="A501" s="11">
        <v>170512</v>
      </c>
      <c r="B501" s="21" t="s">
        <v>959</v>
      </c>
      <c r="C501" s="24">
        <v>42926</v>
      </c>
      <c r="D501" s="11" t="s">
        <v>54</v>
      </c>
      <c r="E501" s="25" t="s">
        <v>963</v>
      </c>
      <c r="F501" s="67">
        <v>6300000</v>
      </c>
      <c r="G501" s="17">
        <f>F501*10%</f>
        <v>630000</v>
      </c>
      <c r="H501" s="56">
        <v>6930000</v>
      </c>
      <c r="I501" s="16">
        <f>F501+G501-H501</f>
        <v>0</v>
      </c>
      <c r="J501" s="16"/>
      <c r="K501" s="16">
        <v>5250000</v>
      </c>
      <c r="L501" s="16">
        <f>H501-J501-K501</f>
        <v>1680000</v>
      </c>
      <c r="M501" s="11" t="str">
        <f>IF(I501&gt;0,"UNCLEARED",IF(I501=0,"CLEARED"))</f>
        <v>CLEARED</v>
      </c>
      <c r="N501" s="19"/>
    </row>
    <row r="502" spans="1:14" ht="14.4">
      <c r="A502" s="11">
        <v>170512</v>
      </c>
      <c r="B502" s="21" t="s">
        <v>959</v>
      </c>
      <c r="C502" s="24">
        <v>42936</v>
      </c>
      <c r="D502" s="11" t="s">
        <v>54</v>
      </c>
      <c r="E502" s="25" t="s">
        <v>964</v>
      </c>
      <c r="F502" s="51">
        <v>6300000</v>
      </c>
      <c r="G502" s="17">
        <v>630000</v>
      </c>
      <c r="H502" s="51">
        <v>6930000</v>
      </c>
      <c r="I502" s="16">
        <f>F502+G502-H502</f>
        <v>0</v>
      </c>
      <c r="J502" s="16"/>
      <c r="K502" s="16">
        <v>5064000</v>
      </c>
      <c r="L502" s="16">
        <f>H502-J502-K502</f>
        <v>1866000</v>
      </c>
      <c r="M502" s="11" t="str">
        <f>IF(I502&gt;0,"UNCLEARED",IF(I502=0,"CLEARED"))</f>
        <v>CLEARED</v>
      </c>
      <c r="N502" s="19"/>
    </row>
    <row r="503" spans="1:14" ht="14.4">
      <c r="A503" s="11">
        <v>170512</v>
      </c>
      <c r="B503" s="21" t="s">
        <v>959</v>
      </c>
      <c r="C503" s="24">
        <v>42947</v>
      </c>
      <c r="D503" s="11" t="s">
        <v>51</v>
      </c>
      <c r="E503" s="25" t="s">
        <v>962</v>
      </c>
      <c r="F503" s="51">
        <v>4500000</v>
      </c>
      <c r="G503" s="17"/>
      <c r="H503" s="51">
        <v>4500000</v>
      </c>
      <c r="I503" s="16">
        <f>F503+G503-H503</f>
        <v>0</v>
      </c>
      <c r="J503" s="16"/>
      <c r="K503" s="16">
        <v>3800000</v>
      </c>
      <c r="L503" s="16">
        <f>H503-J503-K503</f>
        <v>700000</v>
      </c>
      <c r="M503" s="11" t="str">
        <f>IF(I503&gt;0,"UNCLEARED",IF(I503=0,"CLEARED"))</f>
        <v>CLEARED</v>
      </c>
      <c r="N503" s="19"/>
    </row>
    <row r="504" spans="1:14" ht="14.4">
      <c r="A504" s="11">
        <v>170512</v>
      </c>
      <c r="B504" s="21" t="s">
        <v>959</v>
      </c>
      <c r="C504" s="24">
        <v>42797</v>
      </c>
      <c r="D504" s="11" t="s">
        <v>46</v>
      </c>
      <c r="E504" s="25" t="s">
        <v>960</v>
      </c>
      <c r="F504" s="50">
        <v>500000</v>
      </c>
      <c r="G504" s="17"/>
      <c r="H504" s="51">
        <v>500000</v>
      </c>
      <c r="I504" s="16">
        <f>F504+G504-H504</f>
        <v>0</v>
      </c>
      <c r="J504" s="16"/>
      <c r="K504" s="16">
        <v>200000</v>
      </c>
      <c r="L504" s="16">
        <f>H504-J504-K504</f>
        <v>300000</v>
      </c>
      <c r="M504" s="11" t="str">
        <f>IF(I504&gt;0,"UNCLEARED",IF(I504=0,"CLEARED"))</f>
        <v>CLEARED</v>
      </c>
      <c r="N504" s="19"/>
    </row>
    <row r="505" spans="1:14" ht="14.4">
      <c r="A505" s="11">
        <v>170512</v>
      </c>
      <c r="B505" s="21" t="s">
        <v>959</v>
      </c>
      <c r="C505" s="24">
        <v>42816</v>
      </c>
      <c r="D505" s="11" t="s">
        <v>46</v>
      </c>
      <c r="E505" s="25" t="s">
        <v>961</v>
      </c>
      <c r="F505" s="54">
        <v>500000</v>
      </c>
      <c r="G505" s="17"/>
      <c r="H505" s="51">
        <v>500000</v>
      </c>
      <c r="I505" s="16">
        <f>F505+G505-H505</f>
        <v>0</v>
      </c>
      <c r="J505" s="16"/>
      <c r="K505" s="16">
        <v>200000</v>
      </c>
      <c r="L505" s="16">
        <f>H505-J505-K505</f>
        <v>300000</v>
      </c>
      <c r="M505" s="11" t="str">
        <f>IF(I505&gt;0,"UNCLEARED",IF(I505=0,"CLEARED"))</f>
        <v>CLEARED</v>
      </c>
      <c r="N505" s="19"/>
    </row>
    <row r="506" spans="1:14" ht="14.4">
      <c r="A506" s="11">
        <v>170512</v>
      </c>
      <c r="B506" s="21" t="s">
        <v>965</v>
      </c>
      <c r="C506" s="24">
        <v>42906</v>
      </c>
      <c r="D506" s="11" t="s">
        <v>54</v>
      </c>
      <c r="E506" s="25" t="s">
        <v>968</v>
      </c>
      <c r="F506" s="65">
        <v>6300000</v>
      </c>
      <c r="G506" s="17">
        <f>F506*10%</f>
        <v>630000</v>
      </c>
      <c r="H506" s="51">
        <v>6930000</v>
      </c>
      <c r="I506" s="16">
        <f>F506+G506-H506</f>
        <v>0</v>
      </c>
      <c r="J506" s="16"/>
      <c r="K506" s="16">
        <v>5050000</v>
      </c>
      <c r="L506" s="16">
        <f>H506-J506-K506</f>
        <v>1880000</v>
      </c>
      <c r="M506" s="11" t="str">
        <f>IF(I506&gt;0,"UNCLEARED",IF(I506=0,"CLEARED"))</f>
        <v>CLEARED</v>
      </c>
      <c r="N506" s="19"/>
    </row>
    <row r="507" spans="1:14" ht="14.4">
      <c r="A507" s="11">
        <v>170512</v>
      </c>
      <c r="B507" s="21" t="s">
        <v>965</v>
      </c>
      <c r="C507" s="24">
        <v>42797</v>
      </c>
      <c r="D507" s="11" t="s">
        <v>54</v>
      </c>
      <c r="E507" s="25" t="s">
        <v>966</v>
      </c>
      <c r="F507" s="53">
        <v>5000000</v>
      </c>
      <c r="G507" s="17"/>
      <c r="H507" s="52">
        <v>5000000</v>
      </c>
      <c r="I507" s="16">
        <f>F507+G507-H507</f>
        <v>0</v>
      </c>
      <c r="J507" s="16"/>
      <c r="K507" s="16">
        <v>450000</v>
      </c>
      <c r="L507" s="16">
        <f>H507-J507-K507</f>
        <v>4550000</v>
      </c>
      <c r="M507" s="11" t="str">
        <f>IF(I507&gt;0,"UNCLEARED",IF(I507=0,"CLEARED"))</f>
        <v>CLEARED</v>
      </c>
      <c r="N507" s="19"/>
    </row>
    <row r="508" spans="1:14" ht="14.4">
      <c r="A508" s="11">
        <v>170512</v>
      </c>
      <c r="B508" s="21" t="s">
        <v>965</v>
      </c>
      <c r="C508" s="24">
        <v>42861</v>
      </c>
      <c r="D508" s="11" t="s">
        <v>54</v>
      </c>
      <c r="E508" s="25" t="s">
        <v>967</v>
      </c>
      <c r="F508" s="66">
        <v>5000000</v>
      </c>
      <c r="G508" s="17"/>
      <c r="H508" s="56">
        <v>5000000</v>
      </c>
      <c r="I508" s="16">
        <f>F508+G508-H508</f>
        <v>0</v>
      </c>
      <c r="J508" s="16"/>
      <c r="K508" s="16">
        <v>1850000</v>
      </c>
      <c r="L508" s="16">
        <f>H508-J508-K508</f>
        <v>3150000</v>
      </c>
      <c r="M508" s="11" t="str">
        <f>IF(I508&gt;0,"UNCLEARED",IF(I508=0,"CLEARED"))</f>
        <v>CLEARED</v>
      </c>
      <c r="N508" s="19"/>
    </row>
    <row r="509" spans="1:14" ht="14.4">
      <c r="A509" s="11">
        <v>170512</v>
      </c>
      <c r="B509" s="21" t="s">
        <v>969</v>
      </c>
      <c r="C509" s="24">
        <v>42832</v>
      </c>
      <c r="D509" s="11" t="s">
        <v>54</v>
      </c>
      <c r="E509" s="25" t="s">
        <v>970</v>
      </c>
      <c r="F509" s="67">
        <v>5000000</v>
      </c>
      <c r="G509" s="17"/>
      <c r="H509" s="56">
        <v>5000000</v>
      </c>
      <c r="I509" s="16">
        <f>F509+G509-H509</f>
        <v>0</v>
      </c>
      <c r="J509" s="16"/>
      <c r="K509" s="16">
        <v>450000</v>
      </c>
      <c r="L509" s="16">
        <f>H509-J509-K509</f>
        <v>4550000</v>
      </c>
      <c r="M509" s="11" t="str">
        <f>IF(I509&gt;0,"UNCLEARED",IF(I509=0,"CLEARED"))</f>
        <v>CLEARED</v>
      </c>
      <c r="N509" s="19"/>
    </row>
    <row r="510" spans="1:14" ht="14.4">
      <c r="A510" s="11">
        <v>170512</v>
      </c>
      <c r="B510" s="21" t="s">
        <v>969</v>
      </c>
      <c r="C510" s="24">
        <v>42933</v>
      </c>
      <c r="D510" s="11" t="s">
        <v>51</v>
      </c>
      <c r="E510" s="25" t="s">
        <v>873</v>
      </c>
      <c r="F510" s="51">
        <v>2000000</v>
      </c>
      <c r="G510" s="17">
        <v>200000</v>
      </c>
      <c r="H510" s="51">
        <v>2200000</v>
      </c>
      <c r="I510" s="16">
        <f>F510+G510-H510</f>
        <v>0</v>
      </c>
      <c r="J510" s="16"/>
      <c r="K510" s="16"/>
      <c r="L510" s="16">
        <f>H510-J510-K510</f>
        <v>2200000</v>
      </c>
      <c r="M510" s="11" t="str">
        <f>IF(I510&gt;0,"UNCLEARED",IF(I510=0,"CLEARED"))</f>
        <v>CLEARED</v>
      </c>
      <c r="N510" s="19"/>
    </row>
    <row r="511" spans="1:14" ht="14.4">
      <c r="A511" s="11">
        <v>170512</v>
      </c>
      <c r="B511" s="21" t="s">
        <v>971</v>
      </c>
      <c r="C511" s="24">
        <v>42891</v>
      </c>
      <c r="D511" s="11" t="s">
        <v>51</v>
      </c>
      <c r="E511" s="25" t="s">
        <v>972</v>
      </c>
      <c r="F511" s="51">
        <v>4500000</v>
      </c>
      <c r="G511" s="17"/>
      <c r="H511" s="51">
        <v>4500000</v>
      </c>
      <c r="I511" s="16">
        <f>F511+G511-H511</f>
        <v>0</v>
      </c>
      <c r="J511" s="16"/>
      <c r="K511" s="16"/>
      <c r="L511" s="16">
        <f>H511-J511-K511</f>
        <v>4500000</v>
      </c>
      <c r="M511" s="11" t="str">
        <f>IF(I511&gt;0,"UNCLEARED",IF(I511=0,"CLEARED"))</f>
        <v>CLEARED</v>
      </c>
      <c r="N511" s="19"/>
    </row>
    <row r="512" spans="1:14" ht="14.4">
      <c r="A512" s="11">
        <v>170512</v>
      </c>
      <c r="B512" s="21" t="s">
        <v>973</v>
      </c>
      <c r="C512" s="24">
        <v>42989</v>
      </c>
      <c r="D512" s="11" t="s">
        <v>54</v>
      </c>
      <c r="E512" s="25" t="s">
        <v>974</v>
      </c>
      <c r="F512" s="17">
        <v>6300000</v>
      </c>
      <c r="G512" s="17"/>
      <c r="H512" s="35">
        <v>6300000</v>
      </c>
      <c r="I512" s="16">
        <f>F512+G512-H512</f>
        <v>0</v>
      </c>
      <c r="J512" s="16"/>
      <c r="K512" s="16">
        <v>5808000</v>
      </c>
      <c r="L512" s="16">
        <f>H512-J512-K512</f>
        <v>492000</v>
      </c>
      <c r="M512" s="11" t="str">
        <f>IF(I512&gt;0,"UNCLEARED",IF(I512=0,"CLEARED"))</f>
        <v>CLEARED</v>
      </c>
      <c r="N512" s="19"/>
    </row>
    <row r="513" spans="1:14" ht="14.4">
      <c r="A513" s="11">
        <v>170512</v>
      </c>
      <c r="B513" s="71" t="s">
        <v>975</v>
      </c>
      <c r="C513" s="24">
        <v>42956</v>
      </c>
      <c r="D513" s="11" t="s">
        <v>54</v>
      </c>
      <c r="E513" s="25" t="s">
        <v>976</v>
      </c>
      <c r="F513" s="65">
        <v>6300000</v>
      </c>
      <c r="G513" s="17">
        <f>F513*10%</f>
        <v>630000</v>
      </c>
      <c r="H513" s="56">
        <v>6930000</v>
      </c>
      <c r="I513" s="16">
        <f>F513+G513-H513</f>
        <v>0</v>
      </c>
      <c r="J513" s="16"/>
      <c r="K513" s="16">
        <v>5064000</v>
      </c>
      <c r="L513" s="16">
        <f>H513-J513-K513</f>
        <v>1866000</v>
      </c>
      <c r="M513" s="11" t="str">
        <f>IF(I513&gt;0,"UNCLEARED",IF(I513=0,"CLEARED"))</f>
        <v>CLEARED</v>
      </c>
      <c r="N513" s="19"/>
    </row>
    <row r="514" spans="1:14" ht="14.4">
      <c r="A514" s="11">
        <v>170512</v>
      </c>
      <c r="B514" s="71" t="s">
        <v>975</v>
      </c>
      <c r="C514" s="24">
        <v>42968</v>
      </c>
      <c r="D514" s="11" t="s">
        <v>54</v>
      </c>
      <c r="E514" s="25" t="s">
        <v>977</v>
      </c>
      <c r="F514" s="65">
        <v>6300000</v>
      </c>
      <c r="G514" s="17">
        <f>F514*10%</f>
        <v>630000</v>
      </c>
      <c r="H514" s="56">
        <v>6930000</v>
      </c>
      <c r="I514" s="16">
        <f>F514+G514-H514</f>
        <v>0</v>
      </c>
      <c r="J514" s="16"/>
      <c r="K514" s="16">
        <v>5064000</v>
      </c>
      <c r="L514" s="16">
        <f>H514-J514-K514</f>
        <v>1866000</v>
      </c>
      <c r="M514" s="11" t="str">
        <f>IF(I514&gt;0,"UNCLEARED",IF(I514=0,"CLEARED"))</f>
        <v>CLEARED</v>
      </c>
      <c r="N514" s="19"/>
    </row>
    <row r="515" spans="1:14" ht="14.4">
      <c r="A515" s="11">
        <v>170514</v>
      </c>
      <c r="B515" s="21" t="s">
        <v>978</v>
      </c>
      <c r="C515" s="24">
        <v>43018</v>
      </c>
      <c r="D515" s="11" t="s">
        <v>979</v>
      </c>
      <c r="E515" s="25" t="s">
        <v>891</v>
      </c>
      <c r="F515" s="17">
        <v>100000</v>
      </c>
      <c r="G515" s="17"/>
      <c r="H515" s="35">
        <v>100000</v>
      </c>
      <c r="I515" s="16">
        <f>F515+G515-H515</f>
        <v>0</v>
      </c>
      <c r="J515" s="16"/>
      <c r="K515" s="16"/>
      <c r="L515" s="16">
        <f>H515-J515-K515</f>
        <v>100000</v>
      </c>
      <c r="M515" s="11" t="str">
        <f>IF(I515&gt;0,"UNCLEARED",IF(I515=0,"CLEARED"))</f>
        <v>CLEARED</v>
      </c>
      <c r="N515" s="19"/>
    </row>
    <row r="516" spans="1:14" ht="14.4">
      <c r="A516" s="11">
        <v>170514</v>
      </c>
      <c r="B516" s="21" t="s">
        <v>978</v>
      </c>
      <c r="C516" s="24">
        <v>43021</v>
      </c>
      <c r="D516" s="11" t="s">
        <v>980</v>
      </c>
      <c r="E516" s="25" t="s">
        <v>891</v>
      </c>
      <c r="F516" s="17">
        <v>100000</v>
      </c>
      <c r="G516" s="17"/>
      <c r="H516" s="35">
        <v>100000</v>
      </c>
      <c r="I516" s="16">
        <f>F516+G516-H516</f>
        <v>0</v>
      </c>
      <c r="J516" s="16"/>
      <c r="K516" s="16"/>
      <c r="L516" s="16">
        <f>H516-J516-K516</f>
        <v>100000</v>
      </c>
      <c r="M516" s="11" t="str">
        <f>IF(I516&gt;0,"UNCLEARED",IF(I516=0,"CLEARED"))</f>
        <v>CLEARED</v>
      </c>
      <c r="N516" s="19"/>
    </row>
    <row r="517" spans="1:14" ht="14.4">
      <c r="A517" s="11">
        <v>170518</v>
      </c>
      <c r="B517" s="21" t="s">
        <v>981</v>
      </c>
      <c r="C517" s="24">
        <v>43019</v>
      </c>
      <c r="D517" s="11" t="s">
        <v>982</v>
      </c>
      <c r="E517" s="25" t="s">
        <v>983</v>
      </c>
      <c r="F517" s="17">
        <v>1200000</v>
      </c>
      <c r="G517" s="17"/>
      <c r="H517" s="35">
        <v>1200000</v>
      </c>
      <c r="I517" s="16">
        <f>F517+G517-H517</f>
        <v>0</v>
      </c>
      <c r="J517" s="16"/>
      <c r="K517" s="16">
        <v>14000</v>
      </c>
      <c r="L517" s="16">
        <f>H517-J517-K517</f>
        <v>1186000</v>
      </c>
      <c r="M517" s="11" t="str">
        <f>IF(I517&gt;0,"UNCLEARED",IF(I517=0,"CLEARED"))</f>
        <v>CLEARED</v>
      </c>
      <c r="N517" s="19"/>
    </row>
    <row r="518" spans="1:14" ht="14.4">
      <c r="A518" s="11">
        <v>170518</v>
      </c>
      <c r="B518" s="21" t="s">
        <v>981</v>
      </c>
      <c r="C518" s="24">
        <v>43032</v>
      </c>
      <c r="D518" s="11" t="s">
        <v>984</v>
      </c>
      <c r="E518" s="25" t="s">
        <v>985</v>
      </c>
      <c r="F518" s="17">
        <v>900000</v>
      </c>
      <c r="G518" s="17"/>
      <c r="H518" s="35">
        <v>900000</v>
      </c>
      <c r="I518" s="16">
        <f>F518+G518-H518</f>
        <v>0</v>
      </c>
      <c r="J518" s="16"/>
      <c r="K518" s="16"/>
      <c r="L518" s="16">
        <f>H518-J518-K518</f>
        <v>900000</v>
      </c>
      <c r="M518" s="11" t="str">
        <f>IF(I518&gt;0,"UNCLEARED",IF(I518=0,"CLEARED"))</f>
        <v>CLEARED</v>
      </c>
      <c r="N518" s="19"/>
    </row>
    <row r="519" spans="1:14" ht="14.4">
      <c r="A519" s="11">
        <v>170524</v>
      </c>
      <c r="B519" s="21" t="s">
        <v>988</v>
      </c>
      <c r="C519" s="24">
        <v>43022</v>
      </c>
      <c r="D519" s="11" t="s">
        <v>989</v>
      </c>
      <c r="E519" s="25" t="s">
        <v>145</v>
      </c>
      <c r="F519" s="17">
        <v>4500000</v>
      </c>
      <c r="G519" s="17"/>
      <c r="H519" s="35">
        <v>4500000</v>
      </c>
      <c r="I519" s="16">
        <f>F519+G519-H519</f>
        <v>0</v>
      </c>
      <c r="J519" s="16"/>
      <c r="K519" s="16">
        <v>150000</v>
      </c>
      <c r="L519" s="16">
        <f>H519-J519-K519</f>
        <v>4350000</v>
      </c>
      <c r="M519" s="11" t="str">
        <f>IF(I519&gt;0,"UNCLEARED",IF(I519=0,"CLEARED"))</f>
        <v>CLEARED</v>
      </c>
      <c r="N519" s="19"/>
    </row>
    <row r="520" spans="1:14" ht="14.4">
      <c r="A520" s="11">
        <v>170525</v>
      </c>
      <c r="B520" s="21" t="s">
        <v>990</v>
      </c>
      <c r="C520" s="24">
        <v>43024</v>
      </c>
      <c r="D520" s="11" t="s">
        <v>991</v>
      </c>
      <c r="E520" s="25" t="s">
        <v>992</v>
      </c>
      <c r="F520" s="17">
        <v>1700000</v>
      </c>
      <c r="G520" s="17"/>
      <c r="H520" s="35">
        <v>1700000</v>
      </c>
      <c r="I520" s="16">
        <f>F520+G520-H520</f>
        <v>0</v>
      </c>
      <c r="J520" s="16"/>
      <c r="K520" s="16">
        <v>170000</v>
      </c>
      <c r="L520" s="16">
        <f>H520-J520-K520</f>
        <v>1530000</v>
      </c>
      <c r="M520" s="11" t="str">
        <f>IF(I520&gt;0,"UNCLEARED",IF(I520=0,"CLEARED"))</f>
        <v>CLEARED</v>
      </c>
      <c r="N520" s="19"/>
    </row>
    <row r="521" spans="1:14" ht="14.4">
      <c r="A521" s="11">
        <v>170526</v>
      </c>
      <c r="B521" s="21" t="s">
        <v>993</v>
      </c>
      <c r="C521" s="24">
        <v>43028</v>
      </c>
      <c r="D521" s="11" t="s">
        <v>994</v>
      </c>
      <c r="E521" s="25" t="s">
        <v>891</v>
      </c>
      <c r="F521" s="17">
        <v>1500000</v>
      </c>
      <c r="G521" s="17"/>
      <c r="H521" s="35">
        <v>1500000</v>
      </c>
      <c r="I521" s="16">
        <f>F521+G521-H521</f>
        <v>0</v>
      </c>
      <c r="J521" s="16"/>
      <c r="K521" s="16">
        <v>150000</v>
      </c>
      <c r="L521" s="16">
        <f>H521-J521-K521</f>
        <v>1350000</v>
      </c>
      <c r="M521" s="11" t="str">
        <f>IF(I521&gt;0,"UNCLEARED",IF(I521=0,"CLEARED"))</f>
        <v>CLEARED</v>
      </c>
      <c r="N521" s="19"/>
    </row>
    <row r="522" spans="1:14" ht="14.4">
      <c r="A522" s="11">
        <v>170527</v>
      </c>
      <c r="B522" s="21" t="s">
        <v>995</v>
      </c>
      <c r="C522" s="24">
        <v>43034</v>
      </c>
      <c r="D522" s="11" t="s">
        <v>996</v>
      </c>
      <c r="E522" s="25" t="s">
        <v>145</v>
      </c>
      <c r="F522" s="17">
        <v>700000</v>
      </c>
      <c r="G522" s="17"/>
      <c r="H522" s="35">
        <v>700000</v>
      </c>
      <c r="I522" s="16">
        <f>F522+G522-H522</f>
        <v>0</v>
      </c>
      <c r="J522" s="16"/>
      <c r="K522" s="16"/>
      <c r="L522" s="16">
        <f>H522-J522-K522</f>
        <v>700000</v>
      </c>
      <c r="M522" s="11" t="str">
        <f>IF(I522&gt;0,"UNCLEARED",IF(I522=0,"CLEARED"))</f>
        <v>CLEARED</v>
      </c>
      <c r="N522" s="19"/>
    </row>
    <row r="523" spans="1:14" ht="14.4">
      <c r="A523" s="11">
        <v>170529</v>
      </c>
      <c r="B523" s="21" t="s">
        <v>998</v>
      </c>
      <c r="C523" s="24">
        <v>43038</v>
      </c>
      <c r="D523" s="11" t="s">
        <v>999</v>
      </c>
      <c r="E523" s="25" t="s">
        <v>1000</v>
      </c>
      <c r="F523" s="17">
        <v>700000</v>
      </c>
      <c r="G523" s="17"/>
      <c r="H523" s="35">
        <v>700000</v>
      </c>
      <c r="I523" s="16">
        <f>F523+G523-H523</f>
        <v>0</v>
      </c>
      <c r="J523" s="16"/>
      <c r="K523" s="16"/>
      <c r="L523" s="16">
        <f>H523-J523-K523</f>
        <v>700000</v>
      </c>
      <c r="M523" s="11" t="str">
        <f>IF(I523&gt;0,"UNCLEARED",IF(I523=0,"CLEARED"))</f>
        <v>CLEARED</v>
      </c>
      <c r="N523" s="19"/>
    </row>
    <row r="524" spans="1:14" ht="14.4">
      <c r="A524" s="11">
        <v>170534</v>
      </c>
      <c r="B524" s="21" t="s">
        <v>1001</v>
      </c>
      <c r="C524" s="24">
        <v>43042</v>
      </c>
      <c r="D524" s="11" t="s">
        <v>1002</v>
      </c>
      <c r="E524" s="21" t="s">
        <v>145</v>
      </c>
      <c r="F524" s="18">
        <v>4500000</v>
      </c>
      <c r="G524" s="18"/>
      <c r="H524" s="31">
        <v>4500000</v>
      </c>
      <c r="I524" s="16">
        <f>F524+G524-H524</f>
        <v>0</v>
      </c>
      <c r="J524" s="18"/>
      <c r="K524" s="18"/>
      <c r="L524" s="18">
        <f>F524+G524-J524-K524</f>
        <v>4500000</v>
      </c>
      <c r="M524" s="11" t="str">
        <f>IF(I524&gt;0,"UNCLEARED",IF(I524=0,"CLEARED"))</f>
        <v>CLEARED</v>
      </c>
      <c r="N524" s="11"/>
    </row>
    <row r="525" spans="1:14" ht="14.4">
      <c r="A525" s="11">
        <v>170537</v>
      </c>
      <c r="B525" s="21" t="s">
        <v>1003</v>
      </c>
      <c r="C525" s="24">
        <v>43043</v>
      </c>
      <c r="D525" s="11" t="s">
        <v>1006</v>
      </c>
      <c r="E525" s="21" t="s">
        <v>1007</v>
      </c>
      <c r="F525" s="18">
        <v>2800000</v>
      </c>
      <c r="G525" s="18"/>
      <c r="H525" s="31">
        <v>2800000</v>
      </c>
      <c r="I525" s="16">
        <f>F525+G525-H525</f>
        <v>0</v>
      </c>
      <c r="J525" s="18"/>
      <c r="K525" s="18"/>
      <c r="L525" s="18">
        <f>F525+G525-J525-K525</f>
        <v>2800000</v>
      </c>
      <c r="M525" s="11" t="str">
        <f>IF(I525&gt;0,"UNCLEARED",IF(I525=0,"CLEARED"))</f>
        <v>CLEARED</v>
      </c>
      <c r="N525" s="11"/>
    </row>
    <row r="526" spans="1:14" ht="14.4">
      <c r="A526" s="11">
        <v>170537</v>
      </c>
      <c r="B526" s="21" t="s">
        <v>1003</v>
      </c>
      <c r="C526" s="24">
        <v>43045</v>
      </c>
      <c r="D526" s="11" t="s">
        <v>1008</v>
      </c>
      <c r="E526" s="21" t="s">
        <v>124</v>
      </c>
      <c r="F526" s="18">
        <v>1800000</v>
      </c>
      <c r="G526" s="18"/>
      <c r="H526" s="31">
        <v>1800000</v>
      </c>
      <c r="I526" s="18">
        <v>0</v>
      </c>
      <c r="J526" s="18"/>
      <c r="K526" s="18">
        <v>21000</v>
      </c>
      <c r="L526" s="18">
        <f>F526+G526-J526-K526</f>
        <v>1779000</v>
      </c>
      <c r="M526" s="11" t="str">
        <f>IF(I526&gt;0,"UNCLEARED",IF(I526=0,"CLEARED"))</f>
        <v>CLEARED</v>
      </c>
      <c r="N526" s="11"/>
    </row>
    <row r="527" spans="1:14" ht="14.4">
      <c r="A527" s="11">
        <v>170537</v>
      </c>
      <c r="B527" s="21" t="s">
        <v>1003</v>
      </c>
      <c r="C527" s="24">
        <v>43043</v>
      </c>
      <c r="D527" s="11" t="s">
        <v>1004</v>
      </c>
      <c r="E527" s="21" t="s">
        <v>1005</v>
      </c>
      <c r="F527" s="18">
        <v>800000</v>
      </c>
      <c r="G527" s="18"/>
      <c r="H527" s="31">
        <v>800000</v>
      </c>
      <c r="I527" s="16">
        <f>F527+G527-H527</f>
        <v>0</v>
      </c>
      <c r="J527" s="18"/>
      <c r="K527" s="18"/>
      <c r="L527" s="18">
        <f>F527+G527-J527-K527</f>
        <v>800000</v>
      </c>
      <c r="M527" s="11" t="str">
        <f>IF(I527&gt;0,"UNCLEARED",IF(I527=0,"CLEARED"))</f>
        <v>CLEARED</v>
      </c>
      <c r="N527" s="11"/>
    </row>
    <row r="528" spans="1:14" ht="14.4">
      <c r="A528" s="11">
        <v>170539</v>
      </c>
      <c r="B528" s="21" t="s">
        <v>1009</v>
      </c>
      <c r="C528" s="24">
        <v>43045</v>
      </c>
      <c r="D528" s="11" t="s">
        <v>1010</v>
      </c>
      <c r="E528" s="21" t="s">
        <v>522</v>
      </c>
      <c r="F528" s="18">
        <v>7600000</v>
      </c>
      <c r="G528" s="18"/>
      <c r="H528" s="31">
        <v>7600000</v>
      </c>
      <c r="I528" s="16">
        <f>F528+G528-H528</f>
        <v>0</v>
      </c>
      <c r="J528" s="18"/>
      <c r="K528" s="18"/>
      <c r="L528" s="18">
        <f>F528+G528-J528-K528</f>
        <v>7600000</v>
      </c>
      <c r="M528" s="11" t="str">
        <f>IF(I528&gt;0,"UNCLEARED",IF(I528=0,"CLEARED"))</f>
        <v>CLEARED</v>
      </c>
      <c r="N528" s="11"/>
    </row>
    <row r="529" spans="1:14" ht="14.4">
      <c r="A529" s="11">
        <v>170541</v>
      </c>
      <c r="B529" s="21" t="s">
        <v>1011</v>
      </c>
      <c r="C529" s="24">
        <v>43045</v>
      </c>
      <c r="D529" s="11" t="s">
        <v>1012</v>
      </c>
      <c r="E529" s="21" t="s">
        <v>1013</v>
      </c>
      <c r="F529" s="18">
        <v>400000</v>
      </c>
      <c r="G529" s="18"/>
      <c r="H529" s="31">
        <v>400000</v>
      </c>
      <c r="I529" s="18">
        <v>0</v>
      </c>
      <c r="J529" s="18"/>
      <c r="K529" s="18"/>
      <c r="L529" s="18">
        <f>F529+G529-J529-K529</f>
        <v>400000</v>
      </c>
      <c r="M529" s="11" t="str">
        <f>IF(I529&gt;0,"UNCLEARED",IF(I529=0,"CLEARED"))</f>
        <v>CLEARED</v>
      </c>
      <c r="N529" s="11"/>
    </row>
    <row r="530" spans="1:14" ht="14.4">
      <c r="A530" s="11">
        <v>170544</v>
      </c>
      <c r="B530" s="21" t="s">
        <v>1014</v>
      </c>
      <c r="C530" s="24">
        <v>43047</v>
      </c>
      <c r="D530" s="11" t="s">
        <v>1015</v>
      </c>
      <c r="E530" s="21" t="s">
        <v>1016</v>
      </c>
      <c r="F530" s="18">
        <v>2000000</v>
      </c>
      <c r="G530" s="18"/>
      <c r="H530" s="31">
        <v>2000000</v>
      </c>
      <c r="I530" s="18">
        <v>0</v>
      </c>
      <c r="J530" s="18"/>
      <c r="K530" s="18">
        <v>1800000</v>
      </c>
      <c r="L530" s="18">
        <f>F530+G530-J530-K530</f>
        <v>200000</v>
      </c>
      <c r="M530" s="11" t="str">
        <f>IF(I530&gt;0,"UNCLEARED",IF(I530=0,"CLEARED"))</f>
        <v>CLEARED</v>
      </c>
      <c r="N530" s="11"/>
    </row>
    <row r="531" spans="1:14" ht="14.4">
      <c r="A531" s="11">
        <v>170545</v>
      </c>
      <c r="B531" s="21" t="s">
        <v>1017</v>
      </c>
      <c r="C531" s="24">
        <v>43046</v>
      </c>
      <c r="D531" s="11" t="s">
        <v>1018</v>
      </c>
      <c r="E531" s="21" t="s">
        <v>926</v>
      </c>
      <c r="F531" s="18">
        <v>400000</v>
      </c>
      <c r="G531" s="18"/>
      <c r="H531" s="31">
        <v>400000</v>
      </c>
      <c r="I531" s="18">
        <v>0</v>
      </c>
      <c r="J531" s="18"/>
      <c r="K531" s="18"/>
      <c r="L531" s="18">
        <f>F531+G531-J531-K531</f>
        <v>400000</v>
      </c>
      <c r="M531" s="11" t="str">
        <f>IF(I531&gt;0,"UNCLEARED",IF(I531=0,"CLEARED"))</f>
        <v>CLEARED</v>
      </c>
      <c r="N531" s="11"/>
    </row>
    <row r="532" spans="1:14" ht="14.4">
      <c r="A532" s="11">
        <v>170547</v>
      </c>
      <c r="B532" s="21" t="s">
        <v>1019</v>
      </c>
      <c r="C532" s="24">
        <v>43045</v>
      </c>
      <c r="D532" s="11" t="s">
        <v>1020</v>
      </c>
      <c r="E532" s="21" t="s">
        <v>1021</v>
      </c>
      <c r="F532" s="18">
        <v>1450000</v>
      </c>
      <c r="G532" s="18"/>
      <c r="H532" s="31">
        <v>1450000</v>
      </c>
      <c r="I532" s="18">
        <v>0</v>
      </c>
      <c r="J532" s="18"/>
      <c r="K532" s="18"/>
      <c r="L532" s="18">
        <f>F532+G532-J532-K532</f>
        <v>1450000</v>
      </c>
      <c r="M532" s="11" t="str">
        <f>IF(I532&gt;0,"UNCLEARED",IF(I532=0,"CLEARED"))</f>
        <v>CLEARED</v>
      </c>
      <c r="N532" s="11"/>
    </row>
    <row r="533" spans="1:14" ht="14.4">
      <c r="A533" s="11">
        <v>170549</v>
      </c>
      <c r="B533" s="21" t="s">
        <v>1022</v>
      </c>
      <c r="C533" s="24">
        <v>43045</v>
      </c>
      <c r="D533" s="11" t="s">
        <v>1023</v>
      </c>
      <c r="E533" s="25" t="s">
        <v>940</v>
      </c>
      <c r="F533" s="17">
        <v>27000000</v>
      </c>
      <c r="G533" s="17">
        <v>2700000</v>
      </c>
      <c r="H533" s="35">
        <v>29700000</v>
      </c>
      <c r="I533" s="16">
        <v>0</v>
      </c>
      <c r="J533" s="16"/>
      <c r="K533" s="16">
        <v>22828000</v>
      </c>
      <c r="L533" s="16">
        <f>H533-J533-K533</f>
        <v>6872000</v>
      </c>
      <c r="M533" s="11" t="str">
        <f>IF(I533&gt;0,"UNCLEARED",IF(I533=0,"CLEARED"))</f>
        <v>CLEARED</v>
      </c>
      <c r="N533" s="19"/>
    </row>
    <row r="534" spans="1:14" ht="14.4">
      <c r="A534" s="11">
        <v>170550</v>
      </c>
      <c r="B534" s="21" t="s">
        <v>1024</v>
      </c>
      <c r="C534" s="24">
        <v>43046</v>
      </c>
      <c r="D534" s="11" t="s">
        <v>1025</v>
      </c>
      <c r="E534" s="21" t="s">
        <v>1026</v>
      </c>
      <c r="F534" s="18">
        <v>5000000</v>
      </c>
      <c r="G534" s="18"/>
      <c r="H534" s="31">
        <v>5000000</v>
      </c>
      <c r="I534" s="18">
        <v>0</v>
      </c>
      <c r="J534" s="18"/>
      <c r="K534" s="18">
        <v>3250000</v>
      </c>
      <c r="L534" s="18">
        <f>F534+G534-J534-K534</f>
        <v>1750000</v>
      </c>
      <c r="M534" s="11" t="str">
        <f>IF(I534&gt;0,"UNCLEARED",IF(I534=0,"CLEARED"))</f>
        <v>CLEARED</v>
      </c>
      <c r="N534" s="11"/>
    </row>
    <row r="535" spans="1:14" ht="14.4">
      <c r="A535" s="11">
        <v>170552</v>
      </c>
      <c r="B535" s="21" t="s">
        <v>1027</v>
      </c>
      <c r="C535" s="24">
        <v>43056</v>
      </c>
      <c r="D535" s="11" t="s">
        <v>1028</v>
      </c>
      <c r="E535" s="21" t="s">
        <v>522</v>
      </c>
      <c r="F535" s="18">
        <v>3800000</v>
      </c>
      <c r="G535" s="18"/>
      <c r="H535" s="31">
        <v>3800000</v>
      </c>
      <c r="I535" s="18">
        <v>0</v>
      </c>
      <c r="J535" s="18"/>
      <c r="K535" s="18"/>
      <c r="L535" s="18">
        <f>F535+G535-J535-K535</f>
        <v>3800000</v>
      </c>
      <c r="M535" s="11" t="str">
        <f>IF(I535&gt;0,"UNCLEARED",IF(I535=0,"CLEARED"))</f>
        <v>CLEARED</v>
      </c>
      <c r="N535" s="11"/>
    </row>
    <row r="536" spans="1:14" ht="14.4">
      <c r="A536" s="11">
        <v>170553</v>
      </c>
      <c r="B536" s="21" t="s">
        <v>1029</v>
      </c>
      <c r="C536" s="24">
        <v>43056</v>
      </c>
      <c r="D536" s="11" t="s">
        <v>1030</v>
      </c>
      <c r="E536" s="21" t="s">
        <v>1031</v>
      </c>
      <c r="F536" s="18">
        <v>1050000</v>
      </c>
      <c r="G536" s="18"/>
      <c r="H536" s="31">
        <v>1050000</v>
      </c>
      <c r="I536" s="18">
        <v>0</v>
      </c>
      <c r="J536" s="18"/>
      <c r="K536" s="18">
        <v>350000</v>
      </c>
      <c r="L536" s="18">
        <f>F536+G536-J536-K536</f>
        <v>700000</v>
      </c>
      <c r="M536" s="11" t="str">
        <f>IF(I536&gt;0,"UNCLEARED",IF(I536=0,"CLEARED"))</f>
        <v>CLEARED</v>
      </c>
      <c r="N536" s="11"/>
    </row>
    <row r="537" spans="1:14" ht="28.8">
      <c r="A537" s="11">
        <v>170555</v>
      </c>
      <c r="B537" s="32" t="s">
        <v>1033</v>
      </c>
      <c r="C537" s="24">
        <v>43052</v>
      </c>
      <c r="D537" s="11" t="s">
        <v>1034</v>
      </c>
      <c r="E537" s="21" t="s">
        <v>124</v>
      </c>
      <c r="F537" s="18">
        <v>900000</v>
      </c>
      <c r="G537" s="18"/>
      <c r="H537" s="31">
        <v>900000</v>
      </c>
      <c r="I537" s="18">
        <v>0</v>
      </c>
      <c r="J537" s="18"/>
      <c r="K537" s="18"/>
      <c r="L537" s="18">
        <f>F537+G537-J537-K537</f>
        <v>900000</v>
      </c>
      <c r="M537" s="11" t="str">
        <f>IF(I537&gt;0,"UNCLEARED",IF(I537=0,"CLEARED"))</f>
        <v>CLEARED</v>
      </c>
      <c r="N537" s="11"/>
    </row>
    <row r="538" spans="1:14" ht="14.4">
      <c r="A538" s="11">
        <v>170559</v>
      </c>
      <c r="B538" s="21" t="s">
        <v>1036</v>
      </c>
      <c r="C538" s="24">
        <v>43061</v>
      </c>
      <c r="D538" s="11" t="s">
        <v>1037</v>
      </c>
      <c r="E538" s="21" t="s">
        <v>1038</v>
      </c>
      <c r="F538" s="18">
        <v>50000</v>
      </c>
      <c r="G538" s="18"/>
      <c r="H538" s="31">
        <v>50000</v>
      </c>
      <c r="I538" s="18">
        <v>0</v>
      </c>
      <c r="J538" s="18"/>
      <c r="K538" s="18"/>
      <c r="L538" s="18">
        <f>F538+G538-J538-K538</f>
        <v>50000</v>
      </c>
      <c r="M538" s="11" t="str">
        <f>IF(I538&gt;0,"UNCLEARED",IF(I538=0,"CLEARED"))</f>
        <v>CLEARED</v>
      </c>
      <c r="N538" s="11"/>
    </row>
    <row r="539" spans="1:14" ht="14.4">
      <c r="A539" s="11">
        <v>170560</v>
      </c>
      <c r="B539" s="21" t="s">
        <v>1039</v>
      </c>
      <c r="C539" s="24">
        <v>43061</v>
      </c>
      <c r="D539" s="11" t="s">
        <v>1040</v>
      </c>
      <c r="E539" s="21" t="s">
        <v>1041</v>
      </c>
      <c r="F539" s="18">
        <v>300000</v>
      </c>
      <c r="G539" s="18"/>
      <c r="H539" s="31">
        <v>300000</v>
      </c>
      <c r="I539" s="18">
        <v>0</v>
      </c>
      <c r="J539" s="18"/>
      <c r="K539" s="18"/>
      <c r="L539" s="18">
        <f>F539+G539-J539-K539</f>
        <v>300000</v>
      </c>
      <c r="M539" s="11" t="str">
        <f>IF(I539&gt;0,"UNCLEARED",IF(I539=0,"CLEARED"))</f>
        <v>CLEARED</v>
      </c>
      <c r="N539" s="11"/>
    </row>
    <row r="540" spans="1:14" ht="14.4">
      <c r="A540" s="11">
        <v>170561</v>
      </c>
      <c r="B540" s="21" t="s">
        <v>1042</v>
      </c>
      <c r="C540" s="24">
        <v>43066</v>
      </c>
      <c r="D540" s="11" t="s">
        <v>1043</v>
      </c>
      <c r="E540" s="21" t="s">
        <v>1044</v>
      </c>
      <c r="F540" s="18">
        <v>17500000</v>
      </c>
      <c r="G540" s="18"/>
      <c r="H540" s="31">
        <v>17500000</v>
      </c>
      <c r="I540" s="18">
        <v>0</v>
      </c>
      <c r="J540" s="18"/>
      <c r="K540" s="18">
        <v>16955000</v>
      </c>
      <c r="L540" s="18">
        <f>F540+G540-J540-K540</f>
        <v>545000</v>
      </c>
      <c r="M540" s="11" t="str">
        <f>IF(I540&gt;0,"UNCLEARED",IF(I540=0,"CLEARED"))</f>
        <v>CLEARED</v>
      </c>
      <c r="N540" s="11"/>
    </row>
    <row r="541" spans="1:14" ht="14.4">
      <c r="A541" s="11">
        <v>170565</v>
      </c>
      <c r="B541" s="21" t="s">
        <v>1045</v>
      </c>
      <c r="C541" s="24">
        <v>43066</v>
      </c>
      <c r="D541" s="11" t="s">
        <v>1046</v>
      </c>
      <c r="E541" s="25" t="s">
        <v>148</v>
      </c>
      <c r="F541" s="17">
        <v>500000</v>
      </c>
      <c r="G541" s="17"/>
      <c r="H541" s="35">
        <v>500000</v>
      </c>
      <c r="I541" s="16">
        <v>0</v>
      </c>
      <c r="J541" s="16"/>
      <c r="K541" s="16"/>
      <c r="L541" s="16">
        <f>H541-J541-K541</f>
        <v>500000</v>
      </c>
      <c r="M541" s="11" t="str">
        <f>IF(I541&gt;0,"UNCLEARED",IF(I541=0,"CLEARED"))</f>
        <v>CLEARED</v>
      </c>
      <c r="N541" s="19"/>
    </row>
    <row r="542" spans="1:14" ht="14.4">
      <c r="A542" s="11">
        <v>170566</v>
      </c>
      <c r="B542" s="21" t="s">
        <v>1047</v>
      </c>
      <c r="C542" s="24">
        <v>43069</v>
      </c>
      <c r="D542" s="11" t="s">
        <v>1048</v>
      </c>
      <c r="E542" s="25" t="s">
        <v>992</v>
      </c>
      <c r="F542" s="17">
        <v>100000</v>
      </c>
      <c r="G542" s="17"/>
      <c r="H542" s="35">
        <v>100000</v>
      </c>
      <c r="I542" s="16">
        <v>0</v>
      </c>
      <c r="J542" s="16"/>
      <c r="K542" s="16"/>
      <c r="L542" s="16">
        <f>H542-J542-K542</f>
        <v>100000</v>
      </c>
      <c r="M542" s="11" t="str">
        <f>IF(I542&gt;0,"UNCLEARED",IF(I542=0,"CLEARED"))</f>
        <v>CLEARED</v>
      </c>
      <c r="N542" s="19"/>
    </row>
    <row r="543" spans="1:14" ht="14.4">
      <c r="A543" s="11">
        <v>170567</v>
      </c>
      <c r="B543" s="21" t="s">
        <v>1049</v>
      </c>
      <c r="C543" s="24">
        <v>43076</v>
      </c>
      <c r="D543" s="11" t="s">
        <v>1050</v>
      </c>
      <c r="E543" s="25" t="s">
        <v>1051</v>
      </c>
      <c r="F543" s="17">
        <v>4800000</v>
      </c>
      <c r="G543" s="17"/>
      <c r="H543" s="35">
        <v>4800000</v>
      </c>
      <c r="I543" s="16">
        <f>F543+G543-H543</f>
        <v>0</v>
      </c>
      <c r="J543" s="16">
        <v>72000</v>
      </c>
      <c r="K543" s="16"/>
      <c r="L543" s="16">
        <f>H543-J543-K543</f>
        <v>4728000</v>
      </c>
      <c r="M543" s="11" t="str">
        <f>IF(I543&gt;0,"UNCLEARED",IF(I543=0,"CLEARED"))</f>
        <v>CLEARED</v>
      </c>
      <c r="N543" s="19"/>
    </row>
    <row r="544" spans="1:14" ht="14.4">
      <c r="A544" s="11">
        <v>170572</v>
      </c>
      <c r="B544" s="21" t="s">
        <v>1053</v>
      </c>
      <c r="C544" s="24">
        <v>43074</v>
      </c>
      <c r="D544" s="11" t="s">
        <v>1054</v>
      </c>
      <c r="E544" s="21" t="s">
        <v>1055</v>
      </c>
      <c r="F544" s="18">
        <v>41500000</v>
      </c>
      <c r="G544" s="18"/>
      <c r="H544" s="31">
        <v>41500000</v>
      </c>
      <c r="I544" s="18">
        <f>F544+G544-H544</f>
        <v>0</v>
      </c>
      <c r="J544" s="18"/>
      <c r="K544" s="18">
        <v>7300000</v>
      </c>
      <c r="L544" s="18">
        <f>F544+G544-J544-K544</f>
        <v>34200000</v>
      </c>
      <c r="M544" s="11" t="str">
        <f>IF(I544&gt;0,"UNCLEARED",IF(I544=0,"CLEARED"))</f>
        <v>CLEARED</v>
      </c>
      <c r="N544" s="11"/>
    </row>
    <row r="545" spans="1:14" ht="14.4">
      <c r="A545" s="11">
        <v>170574</v>
      </c>
      <c r="B545" s="21" t="s">
        <v>1057</v>
      </c>
      <c r="C545" s="24">
        <v>43075</v>
      </c>
      <c r="D545" s="11" t="s">
        <v>1058</v>
      </c>
      <c r="E545" s="21" t="s">
        <v>1059</v>
      </c>
      <c r="F545" s="18">
        <v>38000000</v>
      </c>
      <c r="G545" s="18"/>
      <c r="H545" s="31">
        <v>20000000</v>
      </c>
      <c r="I545" s="18"/>
      <c r="J545" s="18"/>
      <c r="K545" s="18"/>
      <c r="L545" s="16">
        <f>H545-J545-K545</f>
        <v>20000000</v>
      </c>
      <c r="M545" s="11" t="str">
        <f>IF(I545&gt;0,"UNCLEARED",IF(I545=0,"CLEARED"))</f>
        <v>CLEARED</v>
      </c>
      <c r="N545" s="11"/>
    </row>
    <row r="546" spans="1:14" ht="14.4">
      <c r="A546" s="11">
        <v>170575</v>
      </c>
      <c r="B546" s="21" t="s">
        <v>1060</v>
      </c>
      <c r="C546" s="24">
        <v>43055</v>
      </c>
      <c r="D546" s="11" t="s">
        <v>1061</v>
      </c>
      <c r="E546" s="21" t="s">
        <v>1062</v>
      </c>
      <c r="F546" s="18">
        <v>16090909</v>
      </c>
      <c r="G546" s="17">
        <f>F546*10%</f>
        <v>1609090.9</v>
      </c>
      <c r="H546" s="31">
        <v>17699999.9</v>
      </c>
      <c r="I546" s="18">
        <f>F546+G546-H546</f>
        <v>0</v>
      </c>
      <c r="J546" s="18"/>
      <c r="K546" s="18">
        <v>2091000</v>
      </c>
      <c r="L546" s="16">
        <f>H546-J546-K546</f>
        <v>15608999.9</v>
      </c>
      <c r="M546" s="11" t="str">
        <f>IF(I546&gt;0,"UNCLEARED",IF(I546=0,"CLEARED"))</f>
        <v>CLEARED</v>
      </c>
      <c r="N546" s="11"/>
    </row>
    <row r="547" spans="1:14" ht="28.8">
      <c r="A547" s="11">
        <v>170577</v>
      </c>
      <c r="B547" s="32" t="s">
        <v>1063</v>
      </c>
      <c r="C547" s="24">
        <v>43088</v>
      </c>
      <c r="D547" s="11" t="s">
        <v>1064</v>
      </c>
      <c r="E547" s="21" t="s">
        <v>1065</v>
      </c>
      <c r="F547" s="18">
        <v>3300000</v>
      </c>
      <c r="G547" s="18"/>
      <c r="H547" s="31">
        <v>3300000</v>
      </c>
      <c r="I547" s="18">
        <f>F547+G547-H547</f>
        <v>0</v>
      </c>
      <c r="J547" s="18"/>
      <c r="K547" s="18"/>
      <c r="L547" s="16">
        <f>H547-J547-K547</f>
        <v>3300000</v>
      </c>
      <c r="M547" s="11" t="str">
        <f>IF(I547&gt;0,"UNCLEARED",IF(I547=0,"CLEARED"))</f>
        <v>CLEARED</v>
      </c>
      <c r="N547" s="11"/>
    </row>
  </sheetData>
  <conditionalFormatting sqref="M1:M5">
    <cfRule type="containsText" priority="2" dxfId="0" operator="containsText" text="UNCLEARED">
      <formula>NOT(ISERROR(SEARCH("UNCLEARED",M1)))</formula>
    </cfRule>
  </conditionalFormatting>
  <conditionalFormatting sqref="M9:M13">
    <cfRule type="containsText" priority="3" dxfId="0" operator="containsText" text="UNCLEARED">
      <formula>NOT(ISERROR(SEARCH("UNCLEARED",M9)))</formula>
    </cfRule>
  </conditionalFormatting>
  <conditionalFormatting sqref="M14:M209">
    <cfRule type="containsText" priority="4" dxfId="0" operator="containsText" text="UNCLEARED">
      <formula>NOT(ISERROR(SEARCH("UNCLEARED",M14)))</formula>
    </cfRule>
  </conditionalFormatting>
  <conditionalFormatting sqref="M210">
    <cfRule type="containsText" priority="5" dxfId="0" operator="containsText" text="UNCLEARED">
      <formula>NOT(ISERROR(SEARCH("UNCLEARED",M210)))</formula>
    </cfRule>
  </conditionalFormatting>
  <conditionalFormatting sqref="M211">
    <cfRule type="containsText" priority="6" dxfId="0" operator="containsText" text="UNCLEARED">
      <formula>NOT(ISERROR(SEARCH("UNCLEARED",M211)))</formula>
    </cfRule>
  </conditionalFormatting>
  <conditionalFormatting sqref="M212">
    <cfRule type="containsText" priority="7" dxfId="1" operator="containsText" text="UNCLEARED">
      <formula>NOT(ISERROR(SEARCH("UNCLEARED",M212)))</formula>
    </cfRule>
  </conditionalFormatting>
  <conditionalFormatting sqref="M213">
    <cfRule type="containsText" priority="8" dxfId="1" operator="containsText" text="UNCLEARED">
      <formula>NOT(ISERROR(SEARCH("UNCLEARED",M213)))</formula>
    </cfRule>
  </conditionalFormatting>
  <conditionalFormatting sqref="M214">
    <cfRule type="containsText" priority="9" dxfId="1" operator="containsText" text="UNCLEARED">
      <formula>NOT(ISERROR(SEARCH("UNCLEARED",M214)))</formula>
    </cfRule>
  </conditionalFormatting>
  <conditionalFormatting sqref="M215">
    <cfRule type="containsText" priority="10" dxfId="1" operator="containsText" text="UNCLEARED">
      <formula>NOT(ISERROR(SEARCH("UNCLEARED",M215)))</formula>
    </cfRule>
  </conditionalFormatting>
  <conditionalFormatting sqref="M216">
    <cfRule type="containsText" priority="11" dxfId="1" operator="containsText" text="UNCLEARED">
      <formula>NOT(ISERROR(SEARCH("UNCLEARED",M216)))</formula>
    </cfRule>
  </conditionalFormatting>
  <conditionalFormatting sqref="M217">
    <cfRule type="containsText" priority="12" dxfId="2" operator="containsText" text="UNCLEARED">
      <formula>NOT(ISERROR(SEARCH("UNCLEARED",M217)))</formula>
    </cfRule>
  </conditionalFormatting>
  <conditionalFormatting sqref="M218">
    <cfRule type="containsText" priority="13" dxfId="0" operator="containsText" text="UNCLEARED">
      <formula>NOT(ISERROR(SEARCH("UNCLEARED",M218)))</formula>
    </cfRule>
  </conditionalFormatting>
  <conditionalFormatting sqref="M219">
    <cfRule type="containsText" priority="14" dxfId="4" operator="containsText" text="UNCLEARED">
      <formula>NOT(ISERROR(SEARCH("UNCLEARED",M219)))</formula>
    </cfRule>
  </conditionalFormatting>
  <conditionalFormatting sqref="M220">
    <cfRule type="containsText" priority="15" dxfId="4" operator="containsText" text="UNCLEARED">
      <formula>NOT(ISERROR(SEARCH("UNCLEARED",M220)))</formula>
    </cfRule>
  </conditionalFormatting>
  <conditionalFormatting sqref="M221">
    <cfRule type="containsText" priority="16" dxfId="4" operator="containsText" text="UNCLEARED">
      <formula>NOT(ISERROR(SEARCH("UNCLEARED",M221)))</formula>
    </cfRule>
  </conditionalFormatting>
  <conditionalFormatting sqref="M222">
    <cfRule type="containsText" priority="17" dxfId="1" operator="containsText" text="UNCLEARED">
      <formula>NOT(ISERROR(SEARCH("UNCLEARED",M222)))</formula>
    </cfRule>
  </conditionalFormatting>
  <conditionalFormatting sqref="M223">
    <cfRule type="containsText" priority="18" dxfId="4" operator="containsText" text="UNCLEARED">
      <formula>NOT(ISERROR(SEARCH("UNCLEARED",M223)))</formula>
    </cfRule>
  </conditionalFormatting>
  <conditionalFormatting sqref="M224">
    <cfRule type="containsText" priority="19" dxfId="0" operator="containsText" text="UNCLEARED">
      <formula>NOT(ISERROR(SEARCH("UNCLEARED",M224)))</formula>
    </cfRule>
  </conditionalFormatting>
  <conditionalFormatting sqref="M225">
    <cfRule type="containsText" priority="20" dxfId="1" operator="containsText" text="UNCLEARED">
      <formula>NOT(ISERROR(SEARCH("UNCLEARED",M225)))</formula>
    </cfRule>
  </conditionalFormatting>
  <conditionalFormatting sqref="M226">
    <cfRule type="containsText" priority="21" dxfId="2" operator="containsText" text="UNCLEARED">
      <formula>NOT(ISERROR(SEARCH("UNCLEARED",M226)))</formula>
    </cfRule>
  </conditionalFormatting>
  <conditionalFormatting sqref="M227">
    <cfRule type="containsText" priority="22" dxfId="0" operator="containsText" text="UNCLEARED">
      <formula>NOT(ISERROR(SEARCH("UNCLEARED",M227)))</formula>
    </cfRule>
  </conditionalFormatting>
  <conditionalFormatting sqref="M228">
    <cfRule type="containsText" priority="23" dxfId="4" operator="containsText" text="UNCLEARED">
      <formula>NOT(ISERROR(SEARCH("UNCLEARED",M228)))</formula>
    </cfRule>
  </conditionalFormatting>
  <conditionalFormatting sqref="M229">
    <cfRule type="containsText" priority="24" dxfId="1" operator="containsText" text="UNCLEARED">
      <formula>NOT(ISERROR(SEARCH("UNCLEARED",M229)))</formula>
    </cfRule>
  </conditionalFormatting>
  <conditionalFormatting sqref="M230">
    <cfRule type="containsText" priority="25" dxfId="2" operator="containsText" text="UNCLEARED">
      <formula>NOT(ISERROR(SEARCH("UNCLEARED",M230)))</formula>
    </cfRule>
  </conditionalFormatting>
  <conditionalFormatting sqref="M231">
    <cfRule type="containsText" priority="26" dxfId="1" operator="containsText" text="UNCLEARED">
      <formula>NOT(ISERROR(SEARCH("UNCLEARED",M231)))</formula>
    </cfRule>
  </conditionalFormatting>
  <conditionalFormatting sqref="M232">
    <cfRule type="containsText" priority="27" dxfId="0" operator="containsText" text="UNCLEARED">
      <formula>NOT(ISERROR(SEARCH("UNCLEARED",M232)))</formula>
    </cfRule>
  </conditionalFormatting>
  <conditionalFormatting sqref="M233">
    <cfRule type="containsText" priority="28" dxfId="2" operator="containsText" text="UNCLEARED">
      <formula>NOT(ISERROR(SEARCH("UNCLEARED",M233)))</formula>
    </cfRule>
  </conditionalFormatting>
  <conditionalFormatting sqref="M234">
    <cfRule type="containsText" priority="29" dxfId="0" operator="containsText" text="UNCLEARED">
      <formula>NOT(ISERROR(SEARCH("UNCLEARED",M234)))</formula>
    </cfRule>
  </conditionalFormatting>
  <conditionalFormatting sqref="M235">
    <cfRule type="containsText" priority="30" dxfId="4" operator="containsText" text="UNCLEARED">
      <formula>NOT(ISERROR(SEARCH("UNCLEARED",M235)))</formula>
    </cfRule>
  </conditionalFormatting>
  <conditionalFormatting sqref="M236">
    <cfRule type="containsText" priority="31" dxfId="4" operator="containsText" text="UNCLEARED">
      <formula>NOT(ISERROR(SEARCH("UNCLEARED",M236)))</formula>
    </cfRule>
  </conditionalFormatting>
  <conditionalFormatting sqref="M237">
    <cfRule type="containsText" priority="32" dxfId="4" operator="containsText" text="UNCLEARED">
      <formula>NOT(ISERROR(SEARCH("UNCLEARED",M237)))</formula>
    </cfRule>
  </conditionalFormatting>
  <conditionalFormatting sqref="M238">
    <cfRule type="containsText" priority="33" dxfId="4" operator="containsText" text="UNCLEARED">
      <formula>NOT(ISERROR(SEARCH("UNCLEARED",M238)))</formula>
    </cfRule>
  </conditionalFormatting>
  <conditionalFormatting sqref="M239">
    <cfRule type="containsText" priority="34" dxfId="4" operator="containsText" text="UNCLEARED">
      <formula>NOT(ISERROR(SEARCH("UNCLEARED",M239)))</formula>
    </cfRule>
  </conditionalFormatting>
  <conditionalFormatting sqref="M240">
    <cfRule type="containsText" priority="35" dxfId="4" operator="containsText" text="UNCLEARED">
      <formula>NOT(ISERROR(SEARCH("UNCLEARED",M240)))</formula>
    </cfRule>
  </conditionalFormatting>
  <conditionalFormatting sqref="M241">
    <cfRule type="containsText" priority="36" dxfId="4" operator="containsText" text="UNCLEARED">
      <formula>NOT(ISERROR(SEARCH("UNCLEARED",M241)))</formula>
    </cfRule>
  </conditionalFormatting>
  <conditionalFormatting sqref="M242">
    <cfRule type="containsText" priority="37" dxfId="4" operator="containsText" text="UNCLEARED">
      <formula>NOT(ISERROR(SEARCH("UNCLEARED",M242)))</formula>
    </cfRule>
  </conditionalFormatting>
  <conditionalFormatting sqref="M243:M258">
    <cfRule type="containsText" priority="38" dxfId="4" operator="containsText" text="UNCLEARED">
      <formula>NOT(ISERROR(SEARCH("UNCLEARED",M243)))</formula>
    </cfRule>
  </conditionalFormatting>
  <conditionalFormatting sqref="M259:M510 M512:M547">
    <cfRule type="containsText" priority="39" dxfId="4" operator="containsText" text="UNCLEARED">
      <formula>NOT(ISERROR(SEARCH("UNCLEARED",M259)))</formula>
    </cfRule>
  </conditionalFormatting>
  <conditionalFormatting sqref="M259:M508">
    <cfRule type="containsText" priority="40" dxfId="4" operator="containsText" text="UNCLEARED">
      <formula>NOT(ISERROR(SEARCH("UNCLEARED",M259)))</formula>
    </cfRule>
  </conditionalFormatting>
  <conditionalFormatting sqref="M511">
    <cfRule type="containsText" priority="41" dxfId="4" operator="containsText" text="UNCLEARED">
      <formula>NOT(ISERROR(SEARCH("UNCLEARED",M511)))</formula>
    </cfRule>
  </conditionalFormatting>
  <printOptions/>
  <pageMargins left="0.7" right="0.7" top="0.75" bottom="0.75" header="0.511805555555555" footer="0.511805555555555"/>
  <pageSetup horizontalDpi="300" verticalDpi="300" orientation="portrait" paperSize="9" copies="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7"/>
  <sheetViews>
    <sheetView workbookViewId="0" topLeftCell="A82">
      <selection activeCell="J14" sqref="J14"/>
    </sheetView>
  </sheetViews>
  <sheetFormatPr defaultColWidth="9.140625" defaultRowHeight="15"/>
  <cols>
    <col min="1" max="1" width="14.00390625" style="6" customWidth="1"/>
    <col min="2" max="2" width="10.57421875" style="0" customWidth="1"/>
    <col min="3" max="3" width="15.28125" style="0" customWidth="1"/>
    <col min="4" max="1025" width="8.57421875" style="0" customWidth="1"/>
  </cols>
  <sheetData>
    <row r="1" spans="1:3" ht="14.4">
      <c r="A1" s="8" t="s">
        <v>27</v>
      </c>
      <c r="B1" s="9" t="s">
        <v>29</v>
      </c>
      <c r="C1" s="10" t="s">
        <v>34</v>
      </c>
    </row>
    <row r="2" spans="1:3" ht="14.4">
      <c r="A2" s="11">
        <v>170001</v>
      </c>
      <c r="B2" s="13">
        <v>42775</v>
      </c>
      <c r="C2" s="18">
        <v>87500000</v>
      </c>
    </row>
    <row r="3" spans="1:3" ht="14.4">
      <c r="A3" s="11">
        <v>170002</v>
      </c>
      <c r="B3" s="13">
        <v>42788</v>
      </c>
      <c r="C3" s="18">
        <v>300000</v>
      </c>
    </row>
    <row r="4" spans="1:3" ht="14.4">
      <c r="A4" s="11">
        <v>170002</v>
      </c>
      <c r="B4" s="13">
        <v>42788</v>
      </c>
      <c r="C4" s="17">
        <v>300000</v>
      </c>
    </row>
    <row r="5" spans="1:3" ht="14.4">
      <c r="A5" s="11">
        <v>170002</v>
      </c>
      <c r="B5" s="13">
        <v>42788</v>
      </c>
      <c r="C5" s="17">
        <v>500000</v>
      </c>
    </row>
    <row r="6" spans="1:3" ht="14.4">
      <c r="A6" s="11">
        <v>170002</v>
      </c>
      <c r="B6" s="24">
        <v>42788</v>
      </c>
      <c r="C6" s="17">
        <v>13000000</v>
      </c>
    </row>
    <row r="7" spans="1:3" ht="14.4">
      <c r="A7" s="11">
        <v>170003</v>
      </c>
      <c r="B7" s="24">
        <v>42830</v>
      </c>
      <c r="C7" s="17">
        <v>1000000</v>
      </c>
    </row>
    <row r="8" spans="1:3" ht="14.4">
      <c r="A8" s="11">
        <v>170003</v>
      </c>
      <c r="B8" s="24">
        <v>42835</v>
      </c>
      <c r="C8" s="17">
        <v>1000000</v>
      </c>
    </row>
    <row r="9" spans="1:3" ht="14.4">
      <c r="A9" s="11">
        <v>170003</v>
      </c>
      <c r="B9" s="24">
        <v>42840</v>
      </c>
      <c r="C9" s="17">
        <v>1000000</v>
      </c>
    </row>
    <row r="10" spans="1:3" ht="14.4">
      <c r="A10" s="11">
        <v>170004</v>
      </c>
      <c r="B10" s="24">
        <v>42861</v>
      </c>
      <c r="C10" s="17">
        <v>300000</v>
      </c>
    </row>
    <row r="11" spans="1:3" ht="14.4">
      <c r="A11" s="11">
        <v>170004</v>
      </c>
      <c r="B11" s="24">
        <v>42861</v>
      </c>
      <c r="C11" s="17">
        <v>800000</v>
      </c>
    </row>
    <row r="12" spans="1:3" ht="14.4">
      <c r="A12" s="11">
        <v>170004</v>
      </c>
      <c r="B12" s="24">
        <v>42861</v>
      </c>
      <c r="C12" s="17">
        <v>2200000</v>
      </c>
    </row>
    <row r="13" spans="1:3" ht="14.4">
      <c r="A13" s="11">
        <v>170005</v>
      </c>
      <c r="B13" s="24">
        <v>42830</v>
      </c>
      <c r="C13" s="17">
        <v>26000000</v>
      </c>
    </row>
    <row r="14" spans="1:3" ht="14.4">
      <c r="A14" s="11">
        <v>170006</v>
      </c>
      <c r="B14" s="24">
        <v>42901</v>
      </c>
      <c r="C14" s="17">
        <v>1000000</v>
      </c>
    </row>
    <row r="15" spans="1:3" ht="14.4">
      <c r="A15" s="11">
        <v>170007</v>
      </c>
      <c r="B15" s="26">
        <v>43024</v>
      </c>
      <c r="C15" s="29">
        <v>2500000</v>
      </c>
    </row>
    <row r="16" spans="1:3" ht="14.4">
      <c r="A16" s="11">
        <v>170007</v>
      </c>
      <c r="B16" s="24">
        <v>42980</v>
      </c>
      <c r="C16" s="17">
        <v>3300000</v>
      </c>
    </row>
    <row r="17" spans="1:3" ht="14.4">
      <c r="A17" s="11">
        <v>170008</v>
      </c>
      <c r="B17" s="26">
        <v>42957</v>
      </c>
      <c r="C17" s="31">
        <v>200000</v>
      </c>
    </row>
    <row r="18" spans="1:3" ht="14.4">
      <c r="A18" s="11">
        <v>170008</v>
      </c>
      <c r="B18" s="26">
        <v>43047</v>
      </c>
      <c r="C18" s="31">
        <v>200000</v>
      </c>
    </row>
    <row r="19" spans="1:3" ht="14.4">
      <c r="A19" s="11">
        <v>170008</v>
      </c>
      <c r="B19" s="26">
        <v>42961</v>
      </c>
      <c r="C19" s="31">
        <v>250000</v>
      </c>
    </row>
    <row r="20" spans="1:3" ht="14.4">
      <c r="A20" s="11">
        <v>170008</v>
      </c>
      <c r="B20" s="24">
        <v>42955</v>
      </c>
      <c r="C20" s="17">
        <v>1500000</v>
      </c>
    </row>
    <row r="21" spans="1:3" ht="14.4">
      <c r="A21" s="11">
        <v>170009</v>
      </c>
      <c r="B21" s="24">
        <v>42955</v>
      </c>
      <c r="C21" s="17">
        <v>5600000</v>
      </c>
    </row>
    <row r="22" spans="1:3" ht="14.4">
      <c r="A22" s="11">
        <v>170010</v>
      </c>
      <c r="B22" s="24" t="s">
        <v>86</v>
      </c>
      <c r="C22" s="17">
        <v>66500000</v>
      </c>
    </row>
    <row r="23" spans="1:3" ht="14.4">
      <c r="A23" s="11">
        <v>170011</v>
      </c>
      <c r="B23" s="24">
        <v>42966</v>
      </c>
      <c r="C23" s="28">
        <v>600000</v>
      </c>
    </row>
    <row r="24" spans="1:3" ht="14.4">
      <c r="A24" s="11">
        <v>170011</v>
      </c>
      <c r="B24" s="24">
        <v>42966</v>
      </c>
      <c r="C24" s="28">
        <v>700000</v>
      </c>
    </row>
    <row r="25" spans="1:3" ht="14.4">
      <c r="A25" s="11">
        <v>170011</v>
      </c>
      <c r="B25" s="24">
        <v>42966</v>
      </c>
      <c r="C25" s="28">
        <v>1700000</v>
      </c>
    </row>
    <row r="26" spans="1:3" ht="14.4">
      <c r="A26" s="11">
        <v>170012</v>
      </c>
      <c r="B26" s="24">
        <v>42971</v>
      </c>
      <c r="C26" s="28">
        <v>600000</v>
      </c>
    </row>
    <row r="27" spans="1:3" ht="14.4">
      <c r="A27" s="11">
        <v>170013</v>
      </c>
      <c r="B27" s="24">
        <v>43082</v>
      </c>
      <c r="C27" s="34">
        <v>900000</v>
      </c>
    </row>
    <row r="28" spans="1:3" ht="14.4">
      <c r="A28" s="11">
        <v>170013</v>
      </c>
      <c r="B28" s="24">
        <v>43060</v>
      </c>
      <c r="C28" s="35">
        <v>1200000</v>
      </c>
    </row>
    <row r="29" spans="1:3" ht="14.4">
      <c r="A29" s="11">
        <v>170013</v>
      </c>
      <c r="B29" s="24">
        <v>42962</v>
      </c>
      <c r="C29" s="28">
        <v>3500000</v>
      </c>
    </row>
    <row r="30" spans="1:3" ht="14.4">
      <c r="A30" s="11">
        <v>170013</v>
      </c>
      <c r="B30" s="24">
        <v>43031</v>
      </c>
      <c r="C30" s="34">
        <v>3500000</v>
      </c>
    </row>
    <row r="31" spans="1:3" ht="14.4">
      <c r="A31" s="11">
        <v>170014</v>
      </c>
      <c r="B31" s="24">
        <v>42969</v>
      </c>
      <c r="C31" s="28">
        <v>1000000</v>
      </c>
    </row>
    <row r="32" spans="1:3" ht="14.4">
      <c r="A32" s="11">
        <v>170014</v>
      </c>
      <c r="B32" s="24">
        <v>42969</v>
      </c>
      <c r="C32" s="28">
        <v>5000000</v>
      </c>
    </row>
    <row r="33" spans="1:3" ht="14.4">
      <c r="A33" s="11">
        <v>170015</v>
      </c>
      <c r="B33" s="24">
        <v>42972</v>
      </c>
      <c r="C33" s="28">
        <v>1300000</v>
      </c>
    </row>
    <row r="34" spans="1:3" ht="14.4">
      <c r="A34" s="11">
        <v>170015</v>
      </c>
      <c r="B34" s="13">
        <v>43004</v>
      </c>
      <c r="C34" s="16">
        <v>7337000</v>
      </c>
    </row>
    <row r="35" spans="1:3" ht="14.4">
      <c r="A35" s="11">
        <v>170017</v>
      </c>
      <c r="B35" s="13">
        <v>42993</v>
      </c>
      <c r="C35" s="17">
        <v>4200000</v>
      </c>
    </row>
    <row r="36" spans="1:3" ht="14.4">
      <c r="A36" s="11">
        <v>170019</v>
      </c>
      <c r="B36" s="13">
        <v>42990</v>
      </c>
      <c r="C36" s="17">
        <v>40000000</v>
      </c>
    </row>
    <row r="37" spans="1:3" ht="14.4">
      <c r="A37" s="11">
        <v>170020</v>
      </c>
      <c r="B37" s="24">
        <v>43017</v>
      </c>
      <c r="C37" s="28">
        <v>12000000</v>
      </c>
    </row>
    <row r="38" spans="1:3" ht="14.4">
      <c r="A38" s="11">
        <v>170021</v>
      </c>
      <c r="B38" s="24">
        <v>43019</v>
      </c>
      <c r="C38" s="34">
        <v>680000</v>
      </c>
    </row>
    <row r="39" spans="1:3" ht="14.4">
      <c r="A39" s="11">
        <v>170022</v>
      </c>
      <c r="B39" s="24">
        <v>43021</v>
      </c>
      <c r="C39" s="34">
        <v>60000000</v>
      </c>
    </row>
    <row r="40" spans="1:3" ht="14.4">
      <c r="A40" s="11">
        <v>170023</v>
      </c>
      <c r="B40" s="24">
        <v>43026</v>
      </c>
      <c r="C40" s="34">
        <v>1700000</v>
      </c>
    </row>
    <row r="41" spans="1:3" ht="14.4">
      <c r="A41" s="11">
        <v>170024</v>
      </c>
      <c r="B41" s="24">
        <v>43027</v>
      </c>
      <c r="C41" s="34">
        <v>3500000</v>
      </c>
    </row>
    <row r="42" spans="1:3" ht="14.4">
      <c r="A42" s="11">
        <v>170024</v>
      </c>
      <c r="B42" s="24">
        <v>43027</v>
      </c>
      <c r="C42" s="34">
        <v>40000000</v>
      </c>
    </row>
    <row r="43" spans="1:3" ht="14.4">
      <c r="A43" s="11">
        <v>170025</v>
      </c>
      <c r="B43" s="24">
        <v>43024</v>
      </c>
      <c r="C43" s="34">
        <v>825000</v>
      </c>
    </row>
    <row r="44" spans="1:3" ht="14.4">
      <c r="A44" s="11">
        <v>170027</v>
      </c>
      <c r="B44" s="24">
        <v>43032</v>
      </c>
      <c r="C44" s="34">
        <v>700000</v>
      </c>
    </row>
    <row r="45" spans="1:3" ht="14.4">
      <c r="A45" s="11">
        <v>170028</v>
      </c>
      <c r="B45" s="24">
        <v>43045</v>
      </c>
      <c r="C45" s="35">
        <v>35000000</v>
      </c>
    </row>
    <row r="46" spans="1:3" ht="14.4">
      <c r="A46" s="11">
        <v>170029</v>
      </c>
      <c r="B46" s="24">
        <v>43052</v>
      </c>
      <c r="C46" s="35">
        <v>300000</v>
      </c>
    </row>
    <row r="47" spans="1:3" ht="14.4">
      <c r="A47" s="11">
        <v>170031</v>
      </c>
      <c r="B47" s="24">
        <v>43073</v>
      </c>
      <c r="C47" s="34">
        <v>1500000</v>
      </c>
    </row>
    <row r="48" spans="1:3" ht="14.4">
      <c r="A48" s="11">
        <v>170035</v>
      </c>
      <c r="B48" s="24">
        <v>43074</v>
      </c>
      <c r="C48" s="35">
        <v>800000</v>
      </c>
    </row>
    <row r="49" spans="1:3" ht="14.4">
      <c r="A49" s="11">
        <v>170036</v>
      </c>
      <c r="B49" s="26">
        <v>42739</v>
      </c>
      <c r="C49" s="31">
        <v>1500000</v>
      </c>
    </row>
    <row r="50" spans="1:3" ht="14.4">
      <c r="A50" s="11">
        <v>170037</v>
      </c>
      <c r="B50" s="26">
        <v>42740</v>
      </c>
      <c r="C50" s="31">
        <v>1000000</v>
      </c>
    </row>
    <row r="51" spans="1:3" ht="14.4">
      <c r="A51" s="11">
        <v>170038</v>
      </c>
      <c r="B51" s="26">
        <v>42744</v>
      </c>
      <c r="C51" s="31">
        <v>40000</v>
      </c>
    </row>
    <row r="52" spans="1:3" ht="14.4">
      <c r="A52" s="11">
        <v>170039</v>
      </c>
      <c r="B52" s="26">
        <v>42745</v>
      </c>
      <c r="C52" s="31">
        <v>42500000</v>
      </c>
    </row>
    <row r="53" spans="1:3" ht="14.4">
      <c r="A53" s="11">
        <v>170040</v>
      </c>
      <c r="B53" s="26">
        <v>42748</v>
      </c>
      <c r="C53" s="31">
        <v>1500000</v>
      </c>
    </row>
    <row r="54" spans="1:3" ht="14.4">
      <c r="A54" s="11">
        <v>170040</v>
      </c>
      <c r="B54" s="26">
        <v>42804</v>
      </c>
      <c r="C54" s="31">
        <v>45000000</v>
      </c>
    </row>
    <row r="55" spans="1:3" ht="14.4">
      <c r="A55" s="11">
        <v>170041</v>
      </c>
      <c r="B55" s="26">
        <v>43054</v>
      </c>
      <c r="C55" s="31">
        <v>300000</v>
      </c>
    </row>
    <row r="56" spans="1:3" ht="14.4">
      <c r="A56" s="11">
        <v>170041</v>
      </c>
      <c r="B56" s="26">
        <v>43007</v>
      </c>
      <c r="C56" s="31">
        <v>800000</v>
      </c>
    </row>
    <row r="57" spans="1:3" ht="14.4">
      <c r="A57" s="11">
        <v>170041</v>
      </c>
      <c r="B57" s="26">
        <v>42870</v>
      </c>
      <c r="C57" s="31">
        <v>1000000</v>
      </c>
    </row>
    <row r="58" spans="1:3" ht="14.4">
      <c r="A58" s="11">
        <v>170041</v>
      </c>
      <c r="B58" s="26">
        <v>43053</v>
      </c>
      <c r="C58" s="31">
        <v>3000000</v>
      </c>
    </row>
    <row r="59" spans="1:3" ht="14.4">
      <c r="A59" s="11">
        <v>170041</v>
      </c>
      <c r="B59" s="26">
        <v>43054</v>
      </c>
      <c r="C59" s="31">
        <v>8000000</v>
      </c>
    </row>
    <row r="60" spans="1:3" ht="14.4">
      <c r="A60" s="11">
        <v>170041</v>
      </c>
      <c r="B60" s="26">
        <v>43001</v>
      </c>
      <c r="C60" s="31">
        <v>10200000</v>
      </c>
    </row>
    <row r="61" spans="1:3" ht="14.4">
      <c r="A61" s="11">
        <v>170041</v>
      </c>
      <c r="B61" s="26">
        <v>43018</v>
      </c>
      <c r="C61" s="29">
        <v>42500000</v>
      </c>
    </row>
    <row r="62" spans="1:3" ht="14.4">
      <c r="A62" s="11">
        <v>170041</v>
      </c>
      <c r="B62" s="78">
        <v>42751</v>
      </c>
      <c r="C62" s="31">
        <v>45000000</v>
      </c>
    </row>
    <row r="63" spans="1:3" ht="14.4">
      <c r="A63" s="11">
        <v>170041</v>
      </c>
      <c r="B63" s="78">
        <v>42752</v>
      </c>
      <c r="C63" s="31">
        <v>47000000</v>
      </c>
    </row>
    <row r="64" spans="1:3" ht="14.4">
      <c r="A64" s="11">
        <v>170043</v>
      </c>
      <c r="B64" s="26">
        <v>42752</v>
      </c>
      <c r="C64" s="31">
        <v>7000000</v>
      </c>
    </row>
    <row r="65" spans="1:3" ht="14.4">
      <c r="A65" s="11">
        <v>170044</v>
      </c>
      <c r="B65" s="26">
        <v>43017</v>
      </c>
      <c r="C65" s="43">
        <v>140000</v>
      </c>
    </row>
    <row r="66" spans="1:3" ht="14.4">
      <c r="A66" s="11">
        <v>170044</v>
      </c>
      <c r="B66" s="26">
        <v>42758</v>
      </c>
      <c r="C66" s="31">
        <v>2500000</v>
      </c>
    </row>
    <row r="67" spans="1:3" ht="14.4">
      <c r="A67" s="11">
        <v>170044</v>
      </c>
      <c r="B67" s="26">
        <v>42752</v>
      </c>
      <c r="C67" s="31">
        <v>12500000</v>
      </c>
    </row>
    <row r="68" spans="1:3" ht="14.4">
      <c r="A68" s="11">
        <v>170045</v>
      </c>
      <c r="B68" s="26">
        <v>42756</v>
      </c>
      <c r="C68" s="31">
        <v>200000</v>
      </c>
    </row>
    <row r="69" spans="1:3" ht="14.4">
      <c r="A69" s="11">
        <v>170045</v>
      </c>
      <c r="B69" s="26">
        <v>42761</v>
      </c>
      <c r="C69" s="31">
        <v>200000</v>
      </c>
    </row>
    <row r="70" spans="1:3" ht="14.4">
      <c r="A70" s="11">
        <v>170045</v>
      </c>
      <c r="B70" s="26">
        <v>42794</v>
      </c>
      <c r="C70" s="31">
        <v>200000</v>
      </c>
    </row>
    <row r="71" spans="1:3" ht="14.4">
      <c r="A71" s="11">
        <v>170047</v>
      </c>
      <c r="B71" s="26">
        <v>42759</v>
      </c>
      <c r="C71" s="31">
        <v>522500</v>
      </c>
    </row>
    <row r="72" spans="1:3" ht="14.4">
      <c r="A72" s="11">
        <v>170047</v>
      </c>
      <c r="B72" s="26">
        <v>42759</v>
      </c>
      <c r="C72" s="31">
        <v>522500</v>
      </c>
    </row>
    <row r="73" spans="1:3" ht="14.4">
      <c r="A73" s="11">
        <v>170047</v>
      </c>
      <c r="B73" s="26">
        <v>42760</v>
      </c>
      <c r="C73" s="31">
        <v>522500</v>
      </c>
    </row>
    <row r="74" spans="1:3" ht="14.4">
      <c r="A74" s="11">
        <v>170047</v>
      </c>
      <c r="B74" s="26">
        <v>42768</v>
      </c>
      <c r="C74" s="31">
        <v>522500</v>
      </c>
    </row>
    <row r="75" spans="1:3" ht="14.4">
      <c r="A75" s="11">
        <v>170047</v>
      </c>
      <c r="B75" s="26">
        <v>42772</v>
      </c>
      <c r="C75" s="31">
        <v>720500</v>
      </c>
    </row>
    <row r="76" spans="1:3" ht="14.4">
      <c r="A76" s="11">
        <v>170047</v>
      </c>
      <c r="B76" s="26">
        <v>42774</v>
      </c>
      <c r="C76" s="31">
        <v>1045000</v>
      </c>
    </row>
    <row r="77" spans="1:3" ht="14.4">
      <c r="A77" s="11">
        <v>170047</v>
      </c>
      <c r="B77" s="26">
        <v>42759</v>
      </c>
      <c r="C77" s="31">
        <v>1567500</v>
      </c>
    </row>
    <row r="78" spans="1:3" ht="14.4">
      <c r="A78" s="11">
        <v>170048</v>
      </c>
      <c r="B78" s="26">
        <v>42759</v>
      </c>
      <c r="C78" s="31">
        <v>522500</v>
      </c>
    </row>
    <row r="79" spans="1:3" ht="14.4">
      <c r="A79" s="11">
        <v>170051</v>
      </c>
      <c r="B79" s="26">
        <v>42759</v>
      </c>
      <c r="C79" s="31">
        <v>1200000</v>
      </c>
    </row>
    <row r="80" spans="1:3" ht="14.4">
      <c r="A80" s="11">
        <v>170054</v>
      </c>
      <c r="B80" s="26">
        <v>42763</v>
      </c>
      <c r="C80" s="31">
        <v>250000</v>
      </c>
    </row>
    <row r="81" spans="1:3" ht="14.4">
      <c r="A81" s="11">
        <v>170055</v>
      </c>
      <c r="B81" s="26">
        <v>42765</v>
      </c>
      <c r="C81" s="31">
        <v>37000000</v>
      </c>
    </row>
    <row r="82" spans="1:3" ht="14.4">
      <c r="A82" s="11">
        <v>170058</v>
      </c>
      <c r="B82" s="26">
        <v>42774</v>
      </c>
      <c r="C82" s="31">
        <v>4000000</v>
      </c>
    </row>
    <row r="83" spans="1:3" ht="14.4">
      <c r="A83" s="11">
        <v>170060</v>
      </c>
      <c r="B83" s="26">
        <v>42776</v>
      </c>
      <c r="C83" s="31">
        <v>4169000</v>
      </c>
    </row>
    <row r="84" spans="1:3" ht="14.4">
      <c r="A84" s="11">
        <v>170061</v>
      </c>
      <c r="B84" s="26">
        <v>42895</v>
      </c>
      <c r="C84" s="31">
        <v>30000</v>
      </c>
    </row>
    <row r="85" spans="1:3" ht="14.4">
      <c r="A85" s="11">
        <v>170061</v>
      </c>
      <c r="B85" s="26">
        <v>42895</v>
      </c>
      <c r="C85" s="31">
        <v>90000</v>
      </c>
    </row>
    <row r="86" spans="1:3" ht="14.4">
      <c r="A86" s="11">
        <v>170061</v>
      </c>
      <c r="B86" s="26">
        <v>42907</v>
      </c>
      <c r="C86" s="31">
        <v>570000</v>
      </c>
    </row>
    <row r="87" spans="1:3" ht="14.4">
      <c r="A87" s="11">
        <v>170061</v>
      </c>
      <c r="B87" s="26">
        <v>42776</v>
      </c>
      <c r="C87" s="31">
        <v>3700000</v>
      </c>
    </row>
    <row r="88" spans="1:3" ht="14.4">
      <c r="A88" s="11">
        <v>170062</v>
      </c>
      <c r="B88" s="26">
        <v>42831</v>
      </c>
      <c r="C88" s="31">
        <v>650000</v>
      </c>
    </row>
    <row r="89" spans="1:3" ht="14.4">
      <c r="A89" s="11">
        <v>170062</v>
      </c>
      <c r="B89" s="26">
        <v>42804</v>
      </c>
      <c r="C89" s="31">
        <v>800000</v>
      </c>
    </row>
    <row r="90" spans="1:3" ht="14.4">
      <c r="A90" s="11">
        <v>170062</v>
      </c>
      <c r="B90" s="26">
        <v>42782</v>
      </c>
      <c r="C90" s="31">
        <v>1250000</v>
      </c>
    </row>
    <row r="91" spans="1:3" ht="14.4">
      <c r="A91" s="11">
        <v>170062</v>
      </c>
      <c r="B91" s="26">
        <v>42780</v>
      </c>
      <c r="C91" s="31">
        <v>1900000</v>
      </c>
    </row>
    <row r="92" spans="1:3" ht="14.4">
      <c r="A92" s="11">
        <v>170062</v>
      </c>
      <c r="B92" s="26">
        <v>42814</v>
      </c>
      <c r="C92" s="31">
        <v>4000000</v>
      </c>
    </row>
    <row r="93" spans="1:3" ht="14.4">
      <c r="A93" s="11">
        <v>170062</v>
      </c>
      <c r="B93" s="26">
        <v>42845</v>
      </c>
      <c r="C93" s="31">
        <v>4000000</v>
      </c>
    </row>
    <row r="94" spans="1:3" ht="14.4">
      <c r="A94" s="11">
        <v>170062</v>
      </c>
      <c r="B94" s="26">
        <v>42875</v>
      </c>
      <c r="C94" s="31">
        <v>4000000</v>
      </c>
    </row>
    <row r="95" spans="1:3" ht="14.4">
      <c r="A95" s="11">
        <v>170064</v>
      </c>
      <c r="B95" s="26">
        <v>42786</v>
      </c>
      <c r="C95" s="31">
        <v>55000000</v>
      </c>
    </row>
    <row r="96" spans="1:3" ht="14.4">
      <c r="A96" s="11">
        <v>170065</v>
      </c>
      <c r="B96" s="26">
        <v>42788</v>
      </c>
      <c r="C96" s="31">
        <v>5500000</v>
      </c>
    </row>
    <row r="97" spans="1:3" ht="14.4">
      <c r="A97" s="11">
        <v>170065</v>
      </c>
      <c r="B97" s="26">
        <v>42788</v>
      </c>
      <c r="C97" s="31">
        <v>5500000</v>
      </c>
    </row>
    <row r="98" spans="1:3" ht="14.4">
      <c r="A98" s="11">
        <v>170065</v>
      </c>
      <c r="B98" s="26">
        <v>42788</v>
      </c>
      <c r="C98" s="31">
        <v>5500000</v>
      </c>
    </row>
    <row r="99" spans="1:3" ht="14.4">
      <c r="A99" s="11">
        <v>170065</v>
      </c>
      <c r="B99" s="26">
        <v>42788</v>
      </c>
      <c r="C99" s="31">
        <v>5500000</v>
      </c>
    </row>
    <row r="100" spans="1:3" ht="14.4">
      <c r="A100" s="11">
        <v>170065</v>
      </c>
      <c r="B100" s="26">
        <v>42788</v>
      </c>
      <c r="C100" s="31">
        <v>5500000</v>
      </c>
    </row>
    <row r="101" spans="1:3" ht="14.4">
      <c r="A101" s="11">
        <v>170065</v>
      </c>
      <c r="B101" s="26">
        <v>42788</v>
      </c>
      <c r="C101" s="31">
        <v>5500000</v>
      </c>
    </row>
    <row r="102" spans="1:3" ht="14.4">
      <c r="A102" s="11">
        <v>170065</v>
      </c>
      <c r="B102" s="26">
        <v>42807</v>
      </c>
      <c r="C102" s="31">
        <v>5500000</v>
      </c>
    </row>
    <row r="103" spans="1:3" ht="14.4">
      <c r="A103" s="11">
        <v>170065</v>
      </c>
      <c r="B103" s="26">
        <v>42816</v>
      </c>
      <c r="C103" s="31">
        <v>5500000</v>
      </c>
    </row>
    <row r="104" spans="1:3" ht="14.4">
      <c r="A104" s="11">
        <v>170065</v>
      </c>
      <c r="B104" s="26">
        <v>42816</v>
      </c>
      <c r="C104" s="31">
        <v>5500000</v>
      </c>
    </row>
    <row r="105" spans="1:3" ht="14.4">
      <c r="A105" s="11">
        <v>170065</v>
      </c>
      <c r="B105" s="26">
        <v>42838</v>
      </c>
      <c r="C105" s="31">
        <v>5500000</v>
      </c>
    </row>
    <row r="106" spans="1:3" ht="14.4">
      <c r="A106" s="11">
        <v>170065</v>
      </c>
      <c r="B106" s="26">
        <v>42847</v>
      </c>
      <c r="C106" s="31">
        <v>5500000</v>
      </c>
    </row>
    <row r="107" spans="1:3" ht="14.4">
      <c r="A107" s="11">
        <v>170065</v>
      </c>
      <c r="B107" s="26">
        <v>43038</v>
      </c>
      <c r="C107" s="44">
        <v>5500000</v>
      </c>
    </row>
    <row r="108" spans="1:3" ht="14.4">
      <c r="A108" s="11">
        <v>170072</v>
      </c>
      <c r="B108" s="26">
        <v>42797</v>
      </c>
      <c r="C108" s="31">
        <v>1500000</v>
      </c>
    </row>
    <row r="109" spans="1:3" ht="14.4">
      <c r="A109" s="11">
        <v>170072</v>
      </c>
      <c r="B109" s="26">
        <v>42797</v>
      </c>
      <c r="C109" s="31">
        <v>2000000</v>
      </c>
    </row>
    <row r="110" spans="1:3" ht="14.4">
      <c r="A110" s="11">
        <v>170074</v>
      </c>
      <c r="B110" s="26">
        <v>42801</v>
      </c>
      <c r="C110" s="31">
        <v>1200000</v>
      </c>
    </row>
    <row r="111" spans="1:3" ht="14.4">
      <c r="A111" s="11">
        <v>170077</v>
      </c>
      <c r="B111" s="26">
        <v>42804</v>
      </c>
      <c r="C111" s="31">
        <v>1500000</v>
      </c>
    </row>
    <row r="112" spans="1:3" ht="14.4">
      <c r="A112" s="11">
        <v>170078</v>
      </c>
      <c r="B112" s="26">
        <v>42807</v>
      </c>
      <c r="C112" s="31">
        <v>1000000</v>
      </c>
    </row>
    <row r="113" spans="1:3" ht="14.4">
      <c r="A113" s="11">
        <v>170080</v>
      </c>
      <c r="B113" s="26">
        <v>42807</v>
      </c>
      <c r="C113" s="31">
        <v>5500000</v>
      </c>
    </row>
    <row r="114" spans="1:3" ht="14.4">
      <c r="A114" s="11">
        <v>170081</v>
      </c>
      <c r="B114" s="26">
        <v>42811</v>
      </c>
      <c r="C114" s="31">
        <v>3400000</v>
      </c>
    </row>
    <row r="115" spans="1:3" ht="14.4">
      <c r="A115" s="11">
        <v>170086</v>
      </c>
      <c r="B115" s="26">
        <v>42819</v>
      </c>
      <c r="C115" s="31">
        <v>2000000</v>
      </c>
    </row>
    <row r="116" spans="1:3" ht="14.4">
      <c r="A116" s="11">
        <v>170087</v>
      </c>
      <c r="B116" s="26">
        <v>42819</v>
      </c>
      <c r="C116" s="31">
        <v>1000000</v>
      </c>
    </row>
    <row r="117" spans="1:3" ht="14.4">
      <c r="A117" s="11">
        <v>170088</v>
      </c>
      <c r="B117" s="26">
        <v>42823</v>
      </c>
      <c r="C117" s="31">
        <v>1200000</v>
      </c>
    </row>
    <row r="118" spans="1:3" ht="14.4">
      <c r="A118" s="11">
        <v>170089</v>
      </c>
      <c r="B118" s="26">
        <v>42828</v>
      </c>
      <c r="C118" s="31">
        <v>1000000</v>
      </c>
    </row>
    <row r="119" spans="1:3" ht="14.4">
      <c r="A119" s="11">
        <v>170090</v>
      </c>
      <c r="B119" s="26">
        <v>42829</v>
      </c>
      <c r="C119" s="31">
        <v>1350000</v>
      </c>
    </row>
    <row r="120" spans="1:3" ht="14.4">
      <c r="A120" s="11">
        <v>170092</v>
      </c>
      <c r="B120" s="26">
        <v>42836</v>
      </c>
      <c r="C120" s="31">
        <v>5550000</v>
      </c>
    </row>
    <row r="121" spans="1:3" ht="14.4">
      <c r="A121" s="11">
        <v>170093</v>
      </c>
      <c r="B121" s="26">
        <v>42852</v>
      </c>
      <c r="C121" s="31">
        <v>400000</v>
      </c>
    </row>
    <row r="122" spans="1:3" ht="14.4">
      <c r="A122" s="11">
        <v>170093</v>
      </c>
      <c r="B122" s="26">
        <v>42850</v>
      </c>
      <c r="C122" s="31">
        <v>6500000</v>
      </c>
    </row>
    <row r="123" spans="1:3" ht="14.4">
      <c r="A123" s="11">
        <v>170093</v>
      </c>
      <c r="B123" s="26">
        <v>42837</v>
      </c>
      <c r="C123" s="31">
        <v>54000000</v>
      </c>
    </row>
    <row r="124" spans="1:3" ht="14.4">
      <c r="A124" s="11">
        <v>170095</v>
      </c>
      <c r="B124" s="26">
        <v>42843</v>
      </c>
      <c r="C124" s="31">
        <v>6000000</v>
      </c>
    </row>
    <row r="125" spans="1:3" ht="14.4">
      <c r="A125" s="11">
        <v>170095</v>
      </c>
      <c r="B125" s="26">
        <v>42873</v>
      </c>
      <c r="C125" s="31">
        <v>6000000</v>
      </c>
    </row>
    <row r="126" spans="1:3" ht="14.4">
      <c r="A126" s="11">
        <v>170095</v>
      </c>
      <c r="B126" s="26">
        <v>42904</v>
      </c>
      <c r="C126" s="31">
        <v>6000000</v>
      </c>
    </row>
    <row r="127" spans="1:3" ht="14.4">
      <c r="A127" s="11">
        <v>170095</v>
      </c>
      <c r="B127" s="26">
        <v>42934</v>
      </c>
      <c r="C127" s="31">
        <v>6000000</v>
      </c>
    </row>
    <row r="128" spans="1:3" ht="14.4">
      <c r="A128" s="11">
        <v>170095</v>
      </c>
      <c r="B128" s="26">
        <v>43052</v>
      </c>
      <c r="C128" s="31">
        <v>6600000</v>
      </c>
    </row>
    <row r="129" spans="1:3" ht="14.4">
      <c r="A129" s="11">
        <v>170095</v>
      </c>
      <c r="B129" s="26">
        <v>43089</v>
      </c>
      <c r="C129" s="31">
        <v>6600000</v>
      </c>
    </row>
    <row r="130" spans="1:3" ht="14.4">
      <c r="A130" s="11">
        <v>170096</v>
      </c>
      <c r="B130" s="26">
        <v>42844</v>
      </c>
      <c r="C130" s="31">
        <v>2530000</v>
      </c>
    </row>
    <row r="131" spans="1:3" ht="14.4">
      <c r="A131" s="11">
        <v>170100</v>
      </c>
      <c r="B131" s="26">
        <v>42851</v>
      </c>
      <c r="C131" s="31">
        <v>2500000</v>
      </c>
    </row>
    <row r="132" spans="1:3" ht="14.4">
      <c r="A132" s="11">
        <v>170102</v>
      </c>
      <c r="B132" s="26">
        <v>42858</v>
      </c>
      <c r="C132" s="31">
        <v>3850000</v>
      </c>
    </row>
    <row r="133" spans="1:3" ht="14.4">
      <c r="A133" s="11">
        <v>170103</v>
      </c>
      <c r="B133" s="78">
        <v>42860</v>
      </c>
      <c r="C133" s="79">
        <v>45000000</v>
      </c>
    </row>
    <row r="134" spans="1:3" ht="14.4">
      <c r="A134" s="11">
        <v>170103</v>
      </c>
      <c r="B134" s="78">
        <v>42901</v>
      </c>
      <c r="C134" s="79">
        <v>45000000</v>
      </c>
    </row>
    <row r="135" spans="1:3" ht="14.4">
      <c r="A135" s="11">
        <v>170103</v>
      </c>
      <c r="B135" s="26">
        <v>42920</v>
      </c>
      <c r="C135" s="31">
        <v>45000000</v>
      </c>
    </row>
    <row r="136" spans="1:3" ht="14.4">
      <c r="A136" s="11">
        <v>170104</v>
      </c>
      <c r="B136" s="26">
        <v>42861</v>
      </c>
      <c r="C136" s="31">
        <v>4500000</v>
      </c>
    </row>
    <row r="137" spans="1:3" ht="14.4">
      <c r="A137" s="11">
        <v>170104</v>
      </c>
      <c r="B137" s="26">
        <v>42892</v>
      </c>
      <c r="C137" s="31">
        <v>4500000</v>
      </c>
    </row>
    <row r="138" spans="1:3" ht="14.4">
      <c r="A138" s="11">
        <v>170104</v>
      </c>
      <c r="B138" s="26">
        <v>42922</v>
      </c>
      <c r="C138" s="31">
        <v>4500000</v>
      </c>
    </row>
    <row r="139" spans="1:3" ht="14.4">
      <c r="A139" s="11">
        <v>170104</v>
      </c>
      <c r="B139" s="26">
        <v>42953</v>
      </c>
      <c r="C139" s="31">
        <v>4500000</v>
      </c>
    </row>
    <row r="140" spans="1:3" ht="14.4">
      <c r="A140" s="11">
        <v>170104</v>
      </c>
      <c r="B140" s="26">
        <v>42984</v>
      </c>
      <c r="C140" s="44">
        <v>4500000</v>
      </c>
    </row>
    <row r="141" spans="1:3" ht="14.4">
      <c r="A141" s="11">
        <v>170105</v>
      </c>
      <c r="B141" s="26">
        <v>42992</v>
      </c>
      <c r="C141" s="44">
        <v>50000</v>
      </c>
    </row>
    <row r="142" spans="1:3" ht="14.4">
      <c r="A142" s="11">
        <v>170105</v>
      </c>
      <c r="B142" s="26">
        <v>42941</v>
      </c>
      <c r="C142" s="44">
        <v>1900000</v>
      </c>
    </row>
    <row r="143" spans="1:3" ht="14.4">
      <c r="A143" s="11">
        <v>170105</v>
      </c>
      <c r="B143" s="26">
        <v>42861</v>
      </c>
      <c r="C143" s="31">
        <v>5500000</v>
      </c>
    </row>
    <row r="144" spans="1:3" ht="14.4">
      <c r="A144" s="11">
        <v>170105</v>
      </c>
      <c r="B144" s="26">
        <v>42934</v>
      </c>
      <c r="C144" s="31">
        <v>8725000</v>
      </c>
    </row>
    <row r="145" spans="1:3" ht="14.4">
      <c r="A145" s="11">
        <v>170107</v>
      </c>
      <c r="B145" s="26">
        <v>42871</v>
      </c>
      <c r="C145" s="31">
        <v>500000</v>
      </c>
    </row>
    <row r="146" spans="1:3" ht="14.4">
      <c r="A146" s="11">
        <v>170108</v>
      </c>
      <c r="B146" s="26">
        <v>42873</v>
      </c>
      <c r="C146" s="31">
        <v>200000</v>
      </c>
    </row>
    <row r="147" spans="1:3" ht="14.4">
      <c r="A147" s="11">
        <v>170111</v>
      </c>
      <c r="B147" s="26">
        <v>42877</v>
      </c>
      <c r="C147" s="31">
        <v>35000000</v>
      </c>
    </row>
    <row r="148" spans="1:3" ht="14.4">
      <c r="A148" s="11">
        <v>170112</v>
      </c>
      <c r="B148" s="26">
        <v>42886</v>
      </c>
      <c r="C148" s="31">
        <v>4000000</v>
      </c>
    </row>
    <row r="149" spans="1:3" ht="14.4">
      <c r="A149" s="11">
        <v>170113</v>
      </c>
      <c r="B149" s="26">
        <v>42887</v>
      </c>
      <c r="C149" s="31">
        <v>4000000</v>
      </c>
    </row>
    <row r="150" spans="1:3" ht="14.4">
      <c r="A150" s="11">
        <v>170114</v>
      </c>
      <c r="B150" s="26">
        <v>42891</v>
      </c>
      <c r="C150" s="31">
        <v>2600000</v>
      </c>
    </row>
    <row r="151" spans="1:3" ht="14.4">
      <c r="A151" s="11">
        <v>170115</v>
      </c>
      <c r="B151" s="26">
        <v>42891</v>
      </c>
      <c r="C151" s="31">
        <v>200000</v>
      </c>
    </row>
    <row r="152" spans="1:3" ht="14.4">
      <c r="A152" s="11">
        <v>170116</v>
      </c>
      <c r="B152" s="26">
        <v>42892</v>
      </c>
      <c r="C152" s="31">
        <v>4000000</v>
      </c>
    </row>
    <row r="153" spans="1:3" ht="14.4">
      <c r="A153" s="11">
        <v>170116</v>
      </c>
      <c r="B153" s="26">
        <v>42922</v>
      </c>
      <c r="C153" s="31">
        <v>4000000</v>
      </c>
    </row>
    <row r="154" spans="1:3" ht="14.4">
      <c r="A154" s="11">
        <v>170116</v>
      </c>
      <c r="B154" s="26">
        <v>42896</v>
      </c>
      <c r="C154" s="31">
        <v>4000000</v>
      </c>
    </row>
    <row r="155" spans="1:3" ht="14.4">
      <c r="A155" s="11">
        <v>170116</v>
      </c>
      <c r="B155" s="26">
        <v>42926</v>
      </c>
      <c r="C155" s="31">
        <v>4000000</v>
      </c>
    </row>
    <row r="156" spans="1:3" ht="14.4">
      <c r="A156" s="11">
        <v>170116</v>
      </c>
      <c r="B156" s="26">
        <v>42964</v>
      </c>
      <c r="C156" s="31">
        <v>5400000</v>
      </c>
    </row>
    <row r="157" spans="1:3" ht="14.4">
      <c r="A157" s="11">
        <v>170120</v>
      </c>
      <c r="B157" s="26">
        <v>42894</v>
      </c>
      <c r="C157" s="31">
        <v>9845000</v>
      </c>
    </row>
    <row r="158" spans="1:3" ht="14.4">
      <c r="A158" s="11">
        <v>170120</v>
      </c>
      <c r="B158" s="26">
        <v>42895</v>
      </c>
      <c r="C158" s="31">
        <v>14300000</v>
      </c>
    </row>
    <row r="159" spans="1:3" ht="14.4">
      <c r="A159" s="11">
        <v>170123</v>
      </c>
      <c r="B159" s="26">
        <v>42902</v>
      </c>
      <c r="C159" s="44">
        <v>1000000</v>
      </c>
    </row>
    <row r="160" spans="1:3" ht="14.4">
      <c r="A160" s="11">
        <v>170125</v>
      </c>
      <c r="B160" s="26">
        <v>42905</v>
      </c>
      <c r="C160" s="31">
        <v>2450000</v>
      </c>
    </row>
    <row r="161" spans="1:3" ht="14.4">
      <c r="A161" s="11">
        <v>170127</v>
      </c>
      <c r="B161" s="26">
        <v>42916</v>
      </c>
      <c r="C161" s="31">
        <v>4000000</v>
      </c>
    </row>
    <row r="162" spans="1:3" ht="14.4">
      <c r="A162" s="11">
        <v>170128</v>
      </c>
      <c r="B162" s="26">
        <v>42917</v>
      </c>
      <c r="C162" s="31">
        <v>4000000</v>
      </c>
    </row>
    <row r="163" spans="1:3" ht="14.4">
      <c r="A163" s="11">
        <v>170130</v>
      </c>
      <c r="B163" s="26">
        <v>42920</v>
      </c>
      <c r="C163" s="31">
        <v>250000</v>
      </c>
    </row>
    <row r="164" spans="1:3" ht="14.4">
      <c r="A164" s="11">
        <v>170130</v>
      </c>
      <c r="B164" s="26">
        <v>42932</v>
      </c>
      <c r="C164" s="31">
        <v>250000</v>
      </c>
    </row>
    <row r="165" spans="1:3" ht="14.4">
      <c r="A165" s="11">
        <v>170130</v>
      </c>
      <c r="B165" s="26">
        <v>42939</v>
      </c>
      <c r="C165" s="31">
        <v>250000</v>
      </c>
    </row>
    <row r="166" spans="1:3" ht="14.4">
      <c r="A166" s="11">
        <v>170131</v>
      </c>
      <c r="B166" s="26">
        <v>42922</v>
      </c>
      <c r="C166" s="31">
        <v>5000000</v>
      </c>
    </row>
    <row r="167" spans="1:3" ht="14.4">
      <c r="A167" s="11">
        <v>170132</v>
      </c>
      <c r="B167" s="26">
        <v>42922</v>
      </c>
      <c r="C167" s="31">
        <v>850000</v>
      </c>
    </row>
    <row r="168" spans="1:3" ht="14.4">
      <c r="A168" s="11">
        <v>170133</v>
      </c>
      <c r="B168" s="26">
        <v>42922</v>
      </c>
      <c r="C168" s="44">
        <v>1000000</v>
      </c>
    </row>
    <row r="169" spans="1:3" ht="14.4">
      <c r="A169" s="11">
        <v>170137</v>
      </c>
      <c r="B169" s="26">
        <v>42927</v>
      </c>
      <c r="C169" s="31">
        <v>30000000</v>
      </c>
    </row>
    <row r="170" spans="1:3" ht="14.4">
      <c r="A170" s="11">
        <v>170138</v>
      </c>
      <c r="B170" s="26">
        <v>42929</v>
      </c>
      <c r="C170" s="31">
        <v>550000</v>
      </c>
    </row>
    <row r="171" spans="1:3" ht="14.4">
      <c r="A171" s="11">
        <v>170142</v>
      </c>
      <c r="B171" s="26">
        <v>42936</v>
      </c>
      <c r="C171" s="44">
        <v>1000000</v>
      </c>
    </row>
    <row r="172" spans="1:3" ht="14.4">
      <c r="A172" s="11">
        <v>170142</v>
      </c>
      <c r="B172" s="26">
        <v>42949</v>
      </c>
      <c r="C172" s="31">
        <v>12188000</v>
      </c>
    </row>
    <row r="173" spans="1:3" ht="14.4">
      <c r="A173" s="11">
        <v>170143</v>
      </c>
      <c r="B173" s="26">
        <v>43033</v>
      </c>
      <c r="C173" s="43">
        <v>1000000</v>
      </c>
    </row>
    <row r="174" spans="1:3" ht="14.4">
      <c r="A174" s="11">
        <v>170143</v>
      </c>
      <c r="B174" s="26">
        <v>42939</v>
      </c>
      <c r="C174" s="44">
        <v>1540000</v>
      </c>
    </row>
    <row r="175" spans="1:3" ht="14.4">
      <c r="A175" s="11">
        <v>170143</v>
      </c>
      <c r="B175" s="26">
        <v>43039</v>
      </c>
      <c r="C175" s="29">
        <v>3600000</v>
      </c>
    </row>
    <row r="176" spans="1:3" ht="14.4">
      <c r="A176" s="11">
        <v>170145</v>
      </c>
      <c r="B176" s="26">
        <v>42940</v>
      </c>
      <c r="C176" s="31">
        <v>1500000</v>
      </c>
    </row>
    <row r="177" spans="1:3" ht="14.4">
      <c r="A177" s="11">
        <v>170146</v>
      </c>
      <c r="B177" s="26">
        <v>42940</v>
      </c>
      <c r="C177" s="31">
        <v>50000</v>
      </c>
    </row>
    <row r="178" spans="1:3" ht="14.4">
      <c r="A178" s="11">
        <v>170148</v>
      </c>
      <c r="B178" s="26">
        <v>42973</v>
      </c>
      <c r="C178" s="31">
        <v>5500000</v>
      </c>
    </row>
    <row r="179" spans="1:3" ht="14.4">
      <c r="A179" s="11">
        <v>170148</v>
      </c>
      <c r="B179" s="26">
        <v>43004</v>
      </c>
      <c r="C179" s="44">
        <v>5500000</v>
      </c>
    </row>
    <row r="180" spans="1:3" ht="14.4">
      <c r="A180" s="11">
        <v>170149</v>
      </c>
      <c r="B180" s="26">
        <v>42946</v>
      </c>
      <c r="C180" s="31">
        <v>7600000</v>
      </c>
    </row>
    <row r="181" spans="1:3" ht="14.4">
      <c r="A181" s="11">
        <v>170151</v>
      </c>
      <c r="B181" s="26">
        <v>42961</v>
      </c>
      <c r="C181" s="31">
        <v>100000</v>
      </c>
    </row>
    <row r="182" spans="1:3" ht="14.4">
      <c r="A182" s="11">
        <v>170151</v>
      </c>
      <c r="B182" s="26">
        <v>42947</v>
      </c>
      <c r="C182" s="31">
        <v>500000</v>
      </c>
    </row>
    <row r="183" spans="1:3" ht="14.4">
      <c r="A183" s="11">
        <v>170154</v>
      </c>
      <c r="B183" s="26">
        <v>42950</v>
      </c>
      <c r="C183" s="31">
        <v>82500000</v>
      </c>
    </row>
    <row r="184" spans="1:3" ht="14.4">
      <c r="A184" s="11">
        <v>170156</v>
      </c>
      <c r="B184" s="26">
        <v>42954</v>
      </c>
      <c r="C184" s="31">
        <v>11000000</v>
      </c>
    </row>
    <row r="185" spans="1:3" ht="14.4">
      <c r="A185" s="11">
        <v>170157</v>
      </c>
      <c r="B185" s="26">
        <v>42956</v>
      </c>
      <c r="C185" s="31">
        <v>88000000</v>
      </c>
    </row>
    <row r="186" spans="1:3" ht="14.4">
      <c r="A186" s="11">
        <v>170159</v>
      </c>
      <c r="B186" s="26">
        <v>42959</v>
      </c>
      <c r="C186" s="31">
        <v>4000000</v>
      </c>
    </row>
    <row r="187" spans="1:3" ht="14.4">
      <c r="A187" s="11">
        <v>170160</v>
      </c>
      <c r="B187" s="26">
        <v>43048</v>
      </c>
      <c r="C187" s="31">
        <v>1000000</v>
      </c>
    </row>
    <row r="188" spans="1:3" ht="14.4">
      <c r="A188" s="11">
        <v>170160</v>
      </c>
      <c r="B188" s="26">
        <v>42961</v>
      </c>
      <c r="C188" s="31">
        <v>1500000</v>
      </c>
    </row>
    <row r="189" spans="1:3" ht="14.4">
      <c r="A189" s="11">
        <v>170163</v>
      </c>
      <c r="B189" s="26">
        <v>42962</v>
      </c>
      <c r="C189" s="31">
        <v>69025000</v>
      </c>
    </row>
    <row r="190" spans="1:3" ht="14.4">
      <c r="A190" s="11">
        <v>170164</v>
      </c>
      <c r="B190" s="26">
        <v>42962</v>
      </c>
      <c r="C190" s="31">
        <v>1000000</v>
      </c>
    </row>
    <row r="191" spans="1:3" ht="14.4">
      <c r="A191" s="11">
        <v>170164</v>
      </c>
      <c r="B191" s="26">
        <v>42983</v>
      </c>
      <c r="C191" s="31">
        <v>1500000</v>
      </c>
    </row>
    <row r="192" spans="1:3" ht="14.4">
      <c r="A192" s="11">
        <v>170164</v>
      </c>
      <c r="B192" s="26">
        <v>42965</v>
      </c>
      <c r="C192" s="31">
        <v>6600000</v>
      </c>
    </row>
    <row r="193" spans="1:3" ht="14.4">
      <c r="A193" s="11">
        <v>170165</v>
      </c>
      <c r="B193" s="26">
        <v>42963</v>
      </c>
      <c r="C193" s="31">
        <v>400000</v>
      </c>
    </row>
    <row r="194" spans="1:3" ht="14.4">
      <c r="A194" s="11">
        <v>170168</v>
      </c>
      <c r="B194" s="26">
        <v>42965</v>
      </c>
      <c r="C194" s="31">
        <v>36500000</v>
      </c>
    </row>
    <row r="195" spans="1:3" ht="14.4">
      <c r="A195" s="11">
        <v>170169</v>
      </c>
      <c r="B195" s="26">
        <v>42968</v>
      </c>
      <c r="C195" s="31">
        <v>1500000</v>
      </c>
    </row>
    <row r="196" spans="1:3" ht="14.4">
      <c r="A196" s="11">
        <v>170169</v>
      </c>
      <c r="B196" s="26">
        <v>42966</v>
      </c>
      <c r="C196" s="31">
        <v>2000000</v>
      </c>
    </row>
    <row r="197" spans="1:3" ht="14.4">
      <c r="A197" s="11">
        <v>170169</v>
      </c>
      <c r="B197" s="26">
        <v>42968</v>
      </c>
      <c r="C197" s="31">
        <v>3500000</v>
      </c>
    </row>
    <row r="198" spans="1:3" ht="14.4">
      <c r="A198" s="11">
        <v>170169</v>
      </c>
      <c r="B198" s="26">
        <v>42991</v>
      </c>
      <c r="C198" s="31">
        <v>6600000</v>
      </c>
    </row>
    <row r="199" spans="1:3" ht="14.4">
      <c r="A199" s="11">
        <v>170169</v>
      </c>
      <c r="B199" s="26">
        <v>42971</v>
      </c>
      <c r="C199" s="31">
        <v>207350000</v>
      </c>
    </row>
    <row r="200" spans="1:3" ht="14.4">
      <c r="A200" s="11">
        <v>170175</v>
      </c>
      <c r="B200" s="26">
        <v>42974</v>
      </c>
      <c r="C200" s="31">
        <v>250000</v>
      </c>
    </row>
    <row r="201" spans="1:3" ht="14.4">
      <c r="A201" s="11">
        <v>170176</v>
      </c>
      <c r="B201" s="26">
        <v>42979</v>
      </c>
      <c r="C201" s="29">
        <v>800000</v>
      </c>
    </row>
    <row r="202" spans="1:3" ht="14.4">
      <c r="A202" s="11">
        <v>170178</v>
      </c>
      <c r="B202" s="26">
        <v>42983</v>
      </c>
      <c r="C202" s="31">
        <v>8000</v>
      </c>
    </row>
    <row r="203" spans="1:3" ht="14.4">
      <c r="A203" s="11">
        <v>170180</v>
      </c>
      <c r="B203" s="26">
        <v>42983</v>
      </c>
      <c r="C203" s="31">
        <v>100000</v>
      </c>
    </row>
    <row r="204" spans="1:3" ht="14.4">
      <c r="A204" s="11">
        <v>170182</v>
      </c>
      <c r="B204" s="26">
        <v>42984</v>
      </c>
      <c r="C204" s="29">
        <v>1400000</v>
      </c>
    </row>
    <row r="205" spans="1:3" ht="14.4">
      <c r="A205" s="11">
        <v>170184</v>
      </c>
      <c r="B205" s="26">
        <v>42985</v>
      </c>
      <c r="C205" s="31">
        <v>900000</v>
      </c>
    </row>
    <row r="206" spans="1:3" ht="14.4">
      <c r="A206" s="11">
        <v>170185</v>
      </c>
      <c r="B206" s="26">
        <v>42985</v>
      </c>
      <c r="C206" s="44">
        <v>50000</v>
      </c>
    </row>
    <row r="207" spans="1:3" ht="14.4">
      <c r="A207" s="11">
        <v>170187</v>
      </c>
      <c r="B207" s="26">
        <v>42991</v>
      </c>
      <c r="C207" s="31">
        <v>1000000</v>
      </c>
    </row>
    <row r="208" spans="1:3" ht="14.4">
      <c r="A208" s="11">
        <v>170187</v>
      </c>
      <c r="B208" s="26">
        <v>43028</v>
      </c>
      <c r="C208" s="44">
        <v>1000000</v>
      </c>
    </row>
    <row r="209" spans="1:3" ht="14.4">
      <c r="A209" s="11">
        <v>170187</v>
      </c>
      <c r="B209" s="26">
        <v>43020</v>
      </c>
      <c r="C209" s="44">
        <v>2000000</v>
      </c>
    </row>
    <row r="210" spans="1:3" ht="14.4">
      <c r="A210" s="11">
        <v>170188</v>
      </c>
      <c r="B210" s="26">
        <v>42991</v>
      </c>
      <c r="C210" s="31">
        <v>1000000</v>
      </c>
    </row>
    <row r="211" spans="1:3" ht="14.4">
      <c r="A211" s="11">
        <v>170190</v>
      </c>
      <c r="B211" s="78">
        <v>42993</v>
      </c>
      <c r="C211" s="79">
        <v>40000000</v>
      </c>
    </row>
    <row r="212" spans="1:3" ht="14.4">
      <c r="A212" s="11">
        <v>170191</v>
      </c>
      <c r="B212" s="26">
        <v>42993</v>
      </c>
      <c r="C212" s="31">
        <v>8050000</v>
      </c>
    </row>
    <row r="213" spans="1:3" ht="14.4">
      <c r="A213" s="11">
        <v>170192</v>
      </c>
      <c r="B213" s="26">
        <v>42996</v>
      </c>
      <c r="C213" s="31">
        <v>192084000</v>
      </c>
    </row>
    <row r="214" spans="1:3" ht="14.4">
      <c r="A214" s="11">
        <v>170193</v>
      </c>
      <c r="B214" s="26">
        <v>42996</v>
      </c>
      <c r="C214" s="44">
        <v>4500000</v>
      </c>
    </row>
    <row r="215" spans="1:3" ht="14.4">
      <c r="A215" s="11">
        <v>170193</v>
      </c>
      <c r="B215" s="26">
        <v>43026</v>
      </c>
      <c r="C215" s="44">
        <v>4500000</v>
      </c>
    </row>
    <row r="216" spans="1:3" ht="14.4">
      <c r="A216" s="11">
        <v>170193</v>
      </c>
      <c r="B216" s="26">
        <v>43057</v>
      </c>
      <c r="C216" s="31">
        <v>4500000</v>
      </c>
    </row>
    <row r="217" spans="1:3" ht="14.4">
      <c r="A217" s="11">
        <v>170195</v>
      </c>
      <c r="B217" s="26">
        <v>42998</v>
      </c>
      <c r="C217" s="44">
        <v>6050000</v>
      </c>
    </row>
    <row r="218" spans="1:3" ht="14.4">
      <c r="A218" s="11">
        <v>170195</v>
      </c>
      <c r="B218" s="26">
        <v>43028</v>
      </c>
      <c r="C218" s="43">
        <v>6050000</v>
      </c>
    </row>
    <row r="219" spans="1:3" ht="14.4">
      <c r="A219" s="11">
        <v>170195</v>
      </c>
      <c r="B219" s="26">
        <v>43059</v>
      </c>
      <c r="C219" s="31">
        <v>6050000</v>
      </c>
    </row>
    <row r="220" spans="1:3" ht="14.4">
      <c r="A220" s="11">
        <v>170196</v>
      </c>
      <c r="B220" s="26">
        <v>42999</v>
      </c>
      <c r="C220" s="31">
        <v>3800000</v>
      </c>
    </row>
    <row r="221" spans="1:3" ht="14.4">
      <c r="A221" s="11">
        <v>170198</v>
      </c>
      <c r="B221" s="26">
        <v>43003</v>
      </c>
      <c r="C221" s="31">
        <v>3355000</v>
      </c>
    </row>
    <row r="222" spans="1:3" ht="14.4">
      <c r="A222" s="11">
        <v>170199</v>
      </c>
      <c r="B222" s="26">
        <v>43004</v>
      </c>
      <c r="C222" s="31">
        <v>2500000</v>
      </c>
    </row>
    <row r="223" spans="1:3" ht="14.4">
      <c r="A223" s="11">
        <v>170201</v>
      </c>
      <c r="B223" s="26">
        <v>43006</v>
      </c>
      <c r="C223" s="31">
        <v>900000</v>
      </c>
    </row>
    <row r="224" spans="1:3" ht="14.4">
      <c r="A224" s="11">
        <v>170202</v>
      </c>
      <c r="B224" s="26">
        <v>43006</v>
      </c>
      <c r="C224" s="44">
        <v>250000</v>
      </c>
    </row>
    <row r="225" spans="1:3" ht="14.4">
      <c r="A225" s="11">
        <v>170204</v>
      </c>
      <c r="B225" s="26">
        <v>43012</v>
      </c>
      <c r="C225" s="43">
        <v>2400000</v>
      </c>
    </row>
    <row r="226" spans="1:3" ht="14.4">
      <c r="A226" s="11">
        <v>170205</v>
      </c>
      <c r="B226" s="26">
        <v>43014</v>
      </c>
      <c r="C226" s="43">
        <v>100000</v>
      </c>
    </row>
    <row r="227" spans="1:3" ht="14.4">
      <c r="A227" s="11">
        <v>170205</v>
      </c>
      <c r="B227" s="26">
        <v>43049</v>
      </c>
      <c r="C227" s="31">
        <v>400000</v>
      </c>
    </row>
    <row r="228" spans="1:3" ht="14.4">
      <c r="A228" s="11">
        <v>170205</v>
      </c>
      <c r="B228" s="26">
        <v>43069</v>
      </c>
      <c r="C228" s="31">
        <v>1650000</v>
      </c>
    </row>
    <row r="229" spans="1:3" ht="14.4">
      <c r="A229" s="11">
        <v>170205</v>
      </c>
      <c r="B229" s="26">
        <v>43049</v>
      </c>
      <c r="C229" s="31">
        <v>6000000</v>
      </c>
    </row>
    <row r="230" spans="1:3" ht="14.4">
      <c r="A230" s="11">
        <v>170207</v>
      </c>
      <c r="B230" s="26">
        <v>43018</v>
      </c>
      <c r="C230" s="43">
        <v>600000</v>
      </c>
    </row>
    <row r="231" spans="1:3" ht="14.4">
      <c r="A231" s="11">
        <v>170209</v>
      </c>
      <c r="B231" s="26">
        <v>43019</v>
      </c>
      <c r="C231" s="29">
        <v>800000</v>
      </c>
    </row>
    <row r="232" spans="1:3" ht="14.4">
      <c r="A232" s="11">
        <v>170212</v>
      </c>
      <c r="B232" s="26">
        <v>43025</v>
      </c>
      <c r="C232" s="44">
        <v>850000</v>
      </c>
    </row>
    <row r="233" spans="1:3" ht="14.4">
      <c r="A233" s="11">
        <v>170212</v>
      </c>
      <c r="B233" s="26">
        <v>43025</v>
      </c>
      <c r="C233" s="44">
        <v>1000000</v>
      </c>
    </row>
    <row r="234" spans="1:3" ht="14.4">
      <c r="A234" s="11">
        <v>170216</v>
      </c>
      <c r="B234" s="26">
        <v>43026</v>
      </c>
      <c r="C234" s="44">
        <v>450000</v>
      </c>
    </row>
    <row r="235" spans="1:3" ht="14.4">
      <c r="A235" s="11">
        <v>170216</v>
      </c>
      <c r="B235" s="26">
        <v>43026</v>
      </c>
      <c r="C235" s="44">
        <v>600000</v>
      </c>
    </row>
    <row r="236" spans="1:3" ht="14.4">
      <c r="A236" s="11">
        <v>170218</v>
      </c>
      <c r="B236" s="26">
        <v>43075</v>
      </c>
      <c r="C236" s="31">
        <v>600000</v>
      </c>
    </row>
    <row r="237" spans="1:3" ht="14.4">
      <c r="A237" s="11">
        <v>170222</v>
      </c>
      <c r="B237" s="26">
        <v>43032</v>
      </c>
      <c r="C237" s="43">
        <v>2100000</v>
      </c>
    </row>
    <row r="238" spans="1:3" ht="14.4">
      <c r="A238" s="11">
        <v>170223</v>
      </c>
      <c r="B238" s="26">
        <v>43032</v>
      </c>
      <c r="C238" s="43">
        <v>1250000</v>
      </c>
    </row>
    <row r="239" spans="1:3" ht="14.4">
      <c r="A239" s="11">
        <v>170225</v>
      </c>
      <c r="B239" s="26">
        <v>43035</v>
      </c>
      <c r="C239" s="29">
        <v>1000000</v>
      </c>
    </row>
    <row r="240" spans="1:3" ht="14.4">
      <c r="A240" s="11">
        <v>170226</v>
      </c>
      <c r="B240" s="26">
        <v>42814</v>
      </c>
      <c r="C240" s="31">
        <v>1000000</v>
      </c>
    </row>
    <row r="241" spans="1:3" ht="14.4">
      <c r="A241" s="11">
        <v>170226</v>
      </c>
      <c r="B241" s="26">
        <v>43068</v>
      </c>
      <c r="C241" s="31">
        <v>1200000</v>
      </c>
    </row>
    <row r="242" spans="1:3" ht="14.4">
      <c r="A242" s="11">
        <v>170226</v>
      </c>
      <c r="B242" s="26">
        <v>43066</v>
      </c>
      <c r="C242" s="31">
        <v>1760000</v>
      </c>
    </row>
    <row r="243" spans="1:3" ht="14.4">
      <c r="A243" s="11">
        <v>170226</v>
      </c>
      <c r="B243" s="26">
        <v>43038</v>
      </c>
      <c r="C243" s="29">
        <v>2750000</v>
      </c>
    </row>
    <row r="244" spans="1:3" ht="14.4">
      <c r="A244" s="11">
        <v>170229</v>
      </c>
      <c r="B244" s="26">
        <v>43042</v>
      </c>
      <c r="C244" s="31">
        <v>300000</v>
      </c>
    </row>
    <row r="245" spans="1:3" ht="14.4">
      <c r="A245" s="11">
        <v>170229</v>
      </c>
      <c r="B245" s="26">
        <v>42972</v>
      </c>
      <c r="C245" s="31">
        <v>500000</v>
      </c>
    </row>
    <row r="246" spans="1:3" ht="14.4">
      <c r="A246" s="11">
        <v>170230</v>
      </c>
      <c r="B246" s="26">
        <v>43042</v>
      </c>
      <c r="C246" s="31">
        <v>400000</v>
      </c>
    </row>
    <row r="247" spans="1:3" ht="14.4">
      <c r="A247" s="11">
        <v>170231</v>
      </c>
      <c r="B247" s="26">
        <v>43045</v>
      </c>
      <c r="C247" s="31">
        <v>1250000</v>
      </c>
    </row>
    <row r="248" spans="1:3" ht="14.4">
      <c r="A248" s="11">
        <v>170231</v>
      </c>
      <c r="B248" s="26">
        <v>43081</v>
      </c>
      <c r="C248" s="31">
        <v>1500000</v>
      </c>
    </row>
    <row r="249" spans="1:3" ht="14.4">
      <c r="A249" s="11">
        <v>170231</v>
      </c>
      <c r="B249" s="26">
        <v>43081</v>
      </c>
      <c r="C249" s="31">
        <v>1900000</v>
      </c>
    </row>
    <row r="250" spans="1:3" ht="14.4">
      <c r="A250" s="11">
        <v>170236</v>
      </c>
      <c r="B250" s="26">
        <v>43047</v>
      </c>
      <c r="C250" s="31">
        <v>1650000</v>
      </c>
    </row>
    <row r="251" spans="1:3" ht="14.4">
      <c r="A251" s="11">
        <v>170243</v>
      </c>
      <c r="B251" s="26">
        <v>43089</v>
      </c>
      <c r="C251" s="31">
        <v>300000</v>
      </c>
    </row>
    <row r="252" spans="1:3" ht="14.4">
      <c r="A252" s="11">
        <v>170243</v>
      </c>
      <c r="B252" s="26">
        <v>43052</v>
      </c>
      <c r="C252" s="31">
        <v>1200000</v>
      </c>
    </row>
    <row r="253" spans="1:3" ht="14.4">
      <c r="A253" s="11">
        <v>170250</v>
      </c>
      <c r="B253" s="26">
        <v>43059</v>
      </c>
      <c r="C253" s="31">
        <v>30500000</v>
      </c>
    </row>
    <row r="254" spans="1:3" ht="14.4">
      <c r="A254" s="11">
        <v>170251</v>
      </c>
      <c r="B254" s="26">
        <v>43059</v>
      </c>
      <c r="C254" s="31">
        <v>150000</v>
      </c>
    </row>
    <row r="255" spans="1:3" ht="14.4">
      <c r="A255" s="11">
        <v>170251</v>
      </c>
      <c r="B255" s="26">
        <v>43059</v>
      </c>
      <c r="C255" s="31">
        <v>300000</v>
      </c>
    </row>
    <row r="256" spans="1:3" ht="14.4">
      <c r="A256" s="11">
        <v>170253</v>
      </c>
      <c r="B256" s="26">
        <v>43061</v>
      </c>
      <c r="C256" s="31">
        <v>5500000</v>
      </c>
    </row>
    <row r="257" spans="1:3" ht="14.4">
      <c r="A257" s="11">
        <v>170255</v>
      </c>
      <c r="B257" s="26">
        <v>43063</v>
      </c>
      <c r="C257" s="31">
        <v>600000</v>
      </c>
    </row>
    <row r="258" spans="1:3" ht="14.4">
      <c r="A258" s="11">
        <v>170256</v>
      </c>
      <c r="B258" s="26">
        <v>43067</v>
      </c>
      <c r="C258" s="31">
        <v>650000</v>
      </c>
    </row>
    <row r="259" spans="1:3" ht="14.4">
      <c r="A259" s="11">
        <v>170256</v>
      </c>
      <c r="B259" s="26">
        <v>43063</v>
      </c>
      <c r="C259" s="31">
        <v>1000000</v>
      </c>
    </row>
    <row r="260" spans="1:3" ht="14.4">
      <c r="A260" s="11">
        <v>170259</v>
      </c>
      <c r="B260" s="26">
        <v>43067</v>
      </c>
      <c r="C260" s="31">
        <v>3355000</v>
      </c>
    </row>
    <row r="261" spans="1:3" ht="14.4">
      <c r="A261" s="11">
        <v>170261</v>
      </c>
      <c r="B261" s="26">
        <v>43068</v>
      </c>
      <c r="C261" s="31">
        <v>6400000</v>
      </c>
    </row>
    <row r="262" spans="1:3" ht="14.4">
      <c r="A262" s="11">
        <v>170263</v>
      </c>
      <c r="B262" s="26">
        <v>43069</v>
      </c>
      <c r="C262" s="31">
        <v>200000</v>
      </c>
    </row>
    <row r="263" spans="1:3" ht="14.4">
      <c r="A263" s="11">
        <v>170266</v>
      </c>
      <c r="B263" s="26">
        <v>43079</v>
      </c>
      <c r="C263" s="31">
        <v>600000</v>
      </c>
    </row>
    <row r="264" spans="1:3" ht="14.4">
      <c r="A264" s="11">
        <v>170270</v>
      </c>
      <c r="B264" s="26" t="s">
        <v>529</v>
      </c>
      <c r="C264" s="31">
        <v>3520000</v>
      </c>
    </row>
    <row r="265" spans="1:3" ht="14.4">
      <c r="A265" s="11">
        <v>170281</v>
      </c>
      <c r="B265" s="13">
        <v>42762</v>
      </c>
      <c r="C265" s="18">
        <v>4600000</v>
      </c>
    </row>
    <row r="266" spans="1:3" ht="14.4">
      <c r="A266" s="11">
        <v>170282</v>
      </c>
      <c r="B266" s="13">
        <v>42755</v>
      </c>
      <c r="C266" s="18">
        <v>1500000</v>
      </c>
    </row>
    <row r="267" spans="1:3" ht="14.4">
      <c r="A267" s="11">
        <v>170283</v>
      </c>
      <c r="B267" s="13">
        <v>42761</v>
      </c>
      <c r="C267" s="17">
        <v>3300000</v>
      </c>
    </row>
    <row r="268" spans="1:3" ht="14.4">
      <c r="A268" s="11">
        <v>170284</v>
      </c>
      <c r="B268" s="24">
        <v>42773</v>
      </c>
      <c r="C268" s="17">
        <v>5500000</v>
      </c>
    </row>
    <row r="269" spans="1:3" ht="14.4">
      <c r="A269" s="11">
        <v>170284</v>
      </c>
      <c r="B269" s="24">
        <v>42811</v>
      </c>
      <c r="C269" s="50">
        <v>5500000</v>
      </c>
    </row>
    <row r="270" spans="1:3" ht="14.4">
      <c r="A270" s="11">
        <v>170284</v>
      </c>
      <c r="B270" s="24">
        <v>42872</v>
      </c>
      <c r="C270" s="51">
        <v>5500000</v>
      </c>
    </row>
    <row r="271" spans="1:3" ht="14.4">
      <c r="A271" s="11">
        <v>170284</v>
      </c>
      <c r="B271" s="24">
        <v>42905</v>
      </c>
      <c r="C271" s="51">
        <v>5500000</v>
      </c>
    </row>
    <row r="272" spans="1:3" ht="14.4">
      <c r="A272" s="11">
        <v>170284</v>
      </c>
      <c r="B272" s="13">
        <v>42766</v>
      </c>
      <c r="C272" s="17">
        <v>5500000</v>
      </c>
    </row>
    <row r="273" spans="1:3" ht="14.4">
      <c r="A273" s="11">
        <v>170284</v>
      </c>
      <c r="B273" s="24">
        <v>42842</v>
      </c>
      <c r="C273" s="51">
        <v>5500000</v>
      </c>
    </row>
    <row r="274" spans="1:3" ht="14.4">
      <c r="A274" s="11">
        <v>170285</v>
      </c>
      <c r="B274" s="24">
        <v>42769</v>
      </c>
      <c r="C274" s="17">
        <v>5390000</v>
      </c>
    </row>
    <row r="275" spans="1:3" ht="14.4">
      <c r="A275" s="11">
        <v>170286</v>
      </c>
      <c r="B275" s="24">
        <v>42772</v>
      </c>
      <c r="C275" s="17">
        <v>2400000</v>
      </c>
    </row>
    <row r="276" spans="1:3" ht="14.4">
      <c r="A276" s="11">
        <v>170287</v>
      </c>
      <c r="B276" s="24">
        <v>42776</v>
      </c>
      <c r="C276" s="17">
        <v>20680000</v>
      </c>
    </row>
    <row r="277" spans="1:3" ht="14.4">
      <c r="A277" s="11">
        <v>170288</v>
      </c>
      <c r="B277" s="24">
        <v>42782</v>
      </c>
      <c r="C277" s="17">
        <v>500000</v>
      </c>
    </row>
    <row r="278" spans="1:3" ht="14.4">
      <c r="A278" s="11">
        <v>170290</v>
      </c>
      <c r="B278" s="24">
        <v>42786</v>
      </c>
      <c r="C278" s="17">
        <v>1500000</v>
      </c>
    </row>
    <row r="279" spans="1:3" ht="14.4">
      <c r="A279" s="11">
        <v>170291</v>
      </c>
      <c r="B279" s="24">
        <v>42788</v>
      </c>
      <c r="C279" s="17">
        <v>8800000</v>
      </c>
    </row>
    <row r="280" spans="1:3" ht="14.4">
      <c r="A280" s="11">
        <v>170292</v>
      </c>
      <c r="B280" s="24">
        <v>42789</v>
      </c>
      <c r="C280" s="17">
        <v>1000000</v>
      </c>
    </row>
    <row r="281" spans="1:3" ht="14.4">
      <c r="A281" s="11">
        <v>170292</v>
      </c>
      <c r="B281" s="24">
        <v>42789</v>
      </c>
      <c r="C281" s="17">
        <v>1300000</v>
      </c>
    </row>
    <row r="282" spans="1:3" ht="14.4">
      <c r="A282" s="11">
        <v>170292</v>
      </c>
      <c r="B282" s="24">
        <v>42793</v>
      </c>
      <c r="C282" s="17">
        <v>5600000</v>
      </c>
    </row>
    <row r="283" spans="1:3" ht="14.4">
      <c r="A283" s="11">
        <v>170295</v>
      </c>
      <c r="B283" s="24">
        <v>42794</v>
      </c>
      <c r="C283" s="17">
        <v>300000</v>
      </c>
    </row>
    <row r="284" spans="1:3" ht="14.4">
      <c r="A284" s="11">
        <v>170296</v>
      </c>
      <c r="B284" s="24">
        <v>42773</v>
      </c>
      <c r="C284" s="17">
        <v>700000</v>
      </c>
    </row>
    <row r="285" spans="1:3" ht="14.4">
      <c r="A285" s="11">
        <v>170297</v>
      </c>
      <c r="B285" s="24">
        <v>42788</v>
      </c>
      <c r="C285" s="17">
        <v>150000</v>
      </c>
    </row>
    <row r="286" spans="1:3" ht="14.4">
      <c r="A286" s="11">
        <v>170300</v>
      </c>
      <c r="B286" s="24">
        <v>42802</v>
      </c>
      <c r="C286" s="49">
        <v>29700000</v>
      </c>
    </row>
    <row r="287" spans="1:3" ht="14.4">
      <c r="A287" s="11">
        <v>170301</v>
      </c>
      <c r="B287" s="24">
        <v>42808</v>
      </c>
      <c r="C287" s="49">
        <v>4950000</v>
      </c>
    </row>
    <row r="288" spans="1:3" ht="14.4">
      <c r="A288" s="11">
        <v>170302</v>
      </c>
      <c r="B288" s="24">
        <v>42808</v>
      </c>
      <c r="C288" s="49">
        <v>1500000</v>
      </c>
    </row>
    <row r="289" spans="1:3" ht="14.4">
      <c r="A289" s="11">
        <v>170303</v>
      </c>
      <c r="B289" s="24">
        <v>42810</v>
      </c>
      <c r="C289" s="49">
        <v>450000</v>
      </c>
    </row>
    <row r="290" spans="1:3" ht="14.4">
      <c r="A290" s="11">
        <v>170303</v>
      </c>
      <c r="B290" s="24">
        <v>42814</v>
      </c>
      <c r="C290" s="49">
        <v>900000</v>
      </c>
    </row>
    <row r="291" spans="1:3" ht="14.4">
      <c r="A291" s="11">
        <v>170305</v>
      </c>
      <c r="B291" s="24">
        <v>42815</v>
      </c>
      <c r="C291" s="49">
        <v>4500000</v>
      </c>
    </row>
    <row r="292" spans="1:3" ht="14.4">
      <c r="A292" s="11">
        <v>170306</v>
      </c>
      <c r="B292" s="24">
        <v>42817</v>
      </c>
      <c r="C292" s="49">
        <v>4500000</v>
      </c>
    </row>
    <row r="293" spans="1:3" ht="14.4">
      <c r="A293" s="11">
        <v>170308</v>
      </c>
      <c r="B293" s="24">
        <v>42800</v>
      </c>
      <c r="C293" s="52">
        <v>100000</v>
      </c>
    </row>
    <row r="294" spans="1:3" ht="14.4">
      <c r="A294" s="11">
        <v>170309</v>
      </c>
      <c r="B294" s="24">
        <v>42800</v>
      </c>
      <c r="C294" s="52">
        <v>70000</v>
      </c>
    </row>
    <row r="295" spans="1:3" ht="14.4">
      <c r="A295" s="11">
        <v>170310</v>
      </c>
      <c r="B295" s="24">
        <v>42807</v>
      </c>
      <c r="C295" s="50">
        <v>198000</v>
      </c>
    </row>
    <row r="296" spans="1:3" ht="14.4">
      <c r="A296" s="11">
        <v>170311</v>
      </c>
      <c r="B296" s="24">
        <v>42809</v>
      </c>
      <c r="C296" s="50">
        <v>175000</v>
      </c>
    </row>
    <row r="297" spans="1:3" ht="14.4">
      <c r="A297" s="11">
        <v>170312</v>
      </c>
      <c r="B297" s="24">
        <v>42809</v>
      </c>
      <c r="C297" s="50">
        <v>30000</v>
      </c>
    </row>
    <row r="298" spans="1:3" ht="14.4">
      <c r="A298" s="11">
        <v>170312</v>
      </c>
      <c r="B298" s="24">
        <v>42816</v>
      </c>
      <c r="C298" s="50">
        <v>30000</v>
      </c>
    </row>
    <row r="299" spans="1:3" ht="14.4">
      <c r="A299" s="11">
        <v>170313</v>
      </c>
      <c r="B299" s="24">
        <v>42810</v>
      </c>
      <c r="C299" s="50">
        <v>250000</v>
      </c>
    </row>
    <row r="300" spans="1:3" ht="14.4">
      <c r="A300" s="11">
        <v>170314</v>
      </c>
      <c r="B300" s="24">
        <v>42814</v>
      </c>
      <c r="C300" s="50">
        <v>150000</v>
      </c>
    </row>
    <row r="301" spans="1:3" ht="14.4">
      <c r="A301" s="11">
        <v>170321</v>
      </c>
      <c r="B301" s="24">
        <v>42810</v>
      </c>
      <c r="C301" s="51">
        <v>700000</v>
      </c>
    </row>
    <row r="302" spans="1:3" ht="14.4">
      <c r="A302" s="11">
        <v>170323</v>
      </c>
      <c r="B302" s="24">
        <v>42822</v>
      </c>
      <c r="C302" s="51">
        <v>300000</v>
      </c>
    </row>
    <row r="303" spans="1:3" ht="14.4">
      <c r="A303" s="11">
        <v>170323</v>
      </c>
      <c r="B303" s="24">
        <v>42822</v>
      </c>
      <c r="C303" s="51">
        <v>700000</v>
      </c>
    </row>
    <row r="304" spans="1:3" ht="14.4">
      <c r="A304" s="11">
        <v>170325</v>
      </c>
      <c r="B304" s="24">
        <v>42828</v>
      </c>
      <c r="C304" s="56">
        <v>3300000</v>
      </c>
    </row>
    <row r="305" spans="1:3" ht="14.4">
      <c r="A305" s="11">
        <v>170326</v>
      </c>
      <c r="B305" s="24">
        <v>42828</v>
      </c>
      <c r="C305" s="56">
        <v>3000000</v>
      </c>
    </row>
    <row r="306" spans="1:3" ht="14.4">
      <c r="A306" s="11">
        <v>170327</v>
      </c>
      <c r="B306" s="24">
        <v>42829</v>
      </c>
      <c r="C306" s="51">
        <v>14000000</v>
      </c>
    </row>
    <row r="307" spans="1:3" ht="14.4">
      <c r="A307" s="11">
        <v>170328</v>
      </c>
      <c r="B307" s="24">
        <v>42838</v>
      </c>
      <c r="C307" s="51">
        <v>4600000</v>
      </c>
    </row>
    <row r="308" spans="1:3" ht="14.4">
      <c r="A308" s="11">
        <v>170329</v>
      </c>
      <c r="B308" s="24">
        <v>42850</v>
      </c>
      <c r="C308" s="51">
        <v>1760000</v>
      </c>
    </row>
    <row r="309" spans="1:3" ht="14.4">
      <c r="A309" s="11">
        <v>170330</v>
      </c>
      <c r="B309" s="24">
        <v>42850</v>
      </c>
      <c r="C309" s="51">
        <v>3600000</v>
      </c>
    </row>
    <row r="310" spans="1:3" ht="14.4">
      <c r="A310" s="11">
        <v>170331</v>
      </c>
      <c r="B310" s="78">
        <v>42851</v>
      </c>
      <c r="C310" s="80">
        <v>64000000</v>
      </c>
    </row>
    <row r="311" spans="1:3" ht="14.4">
      <c r="A311" s="11">
        <v>170332</v>
      </c>
      <c r="B311" s="24">
        <v>42826</v>
      </c>
      <c r="C311" s="56">
        <v>1300000</v>
      </c>
    </row>
    <row r="312" spans="1:3" ht="14.4">
      <c r="A312" s="11">
        <v>170336</v>
      </c>
      <c r="B312" s="24">
        <v>42842</v>
      </c>
      <c r="C312" s="51">
        <v>300000</v>
      </c>
    </row>
    <row r="313" spans="1:3" ht="14.4">
      <c r="A313" s="11">
        <v>170337</v>
      </c>
      <c r="B313" s="24">
        <v>42845</v>
      </c>
      <c r="C313" s="51">
        <v>1000000</v>
      </c>
    </row>
    <row r="314" spans="1:3" ht="14.4">
      <c r="A314" s="11">
        <v>170337</v>
      </c>
      <c r="B314" s="24">
        <v>42877</v>
      </c>
      <c r="C314" s="51">
        <v>1000000</v>
      </c>
    </row>
    <row r="315" spans="1:3" ht="14.4">
      <c r="A315" s="11">
        <v>170337</v>
      </c>
      <c r="B315" s="24">
        <v>42907</v>
      </c>
      <c r="C315" s="51">
        <v>1000000</v>
      </c>
    </row>
    <row r="316" spans="1:3" ht="14.4">
      <c r="A316" s="11">
        <v>170337</v>
      </c>
      <c r="B316" s="24">
        <v>42937</v>
      </c>
      <c r="C316" s="51">
        <v>1000000</v>
      </c>
    </row>
    <row r="317" spans="1:3" ht="14.4">
      <c r="A317" s="11">
        <v>170337</v>
      </c>
      <c r="B317" s="24">
        <v>42844</v>
      </c>
      <c r="C317" s="51">
        <v>2000000</v>
      </c>
    </row>
    <row r="318" spans="1:3" ht="14.4">
      <c r="A318" s="11">
        <v>170337</v>
      </c>
      <c r="B318" s="24">
        <v>42877</v>
      </c>
      <c r="C318" s="51">
        <v>2000000</v>
      </c>
    </row>
    <row r="319" spans="1:3" ht="14.4">
      <c r="A319" s="11">
        <v>170337</v>
      </c>
      <c r="B319" s="24">
        <v>42907</v>
      </c>
      <c r="C319" s="51">
        <v>2000000</v>
      </c>
    </row>
    <row r="320" spans="1:3" ht="14.4">
      <c r="A320" s="11">
        <v>170337</v>
      </c>
      <c r="B320" s="24">
        <v>42936</v>
      </c>
      <c r="C320" s="51">
        <v>2000000</v>
      </c>
    </row>
    <row r="321" spans="1:3" ht="14.4">
      <c r="A321" s="11">
        <v>170339</v>
      </c>
      <c r="B321" s="24">
        <v>42884</v>
      </c>
      <c r="C321" s="51">
        <v>600000</v>
      </c>
    </row>
    <row r="322" spans="1:3" ht="14.4">
      <c r="A322" s="11">
        <v>170339</v>
      </c>
      <c r="B322" s="24">
        <v>42940</v>
      </c>
      <c r="C322" s="51">
        <v>700000</v>
      </c>
    </row>
    <row r="323" spans="1:3" ht="14.4">
      <c r="A323" s="11">
        <v>170339</v>
      </c>
      <c r="B323" s="24">
        <v>42802</v>
      </c>
      <c r="C323" s="56">
        <v>700000</v>
      </c>
    </row>
    <row r="324" spans="1:3" ht="14.4">
      <c r="A324" s="11">
        <v>170339</v>
      </c>
      <c r="B324" s="24">
        <v>42807</v>
      </c>
      <c r="C324" s="51">
        <v>700000</v>
      </c>
    </row>
    <row r="325" spans="1:3" ht="14.4">
      <c r="A325" s="11">
        <v>170339</v>
      </c>
      <c r="B325" s="24">
        <v>43047</v>
      </c>
      <c r="C325" s="31">
        <v>1040000</v>
      </c>
    </row>
    <row r="326" spans="1:3" ht="14.4">
      <c r="A326" s="11">
        <v>170339</v>
      </c>
      <c r="B326" s="24">
        <v>42930</v>
      </c>
      <c r="C326" s="51">
        <v>1500000</v>
      </c>
    </row>
    <row r="327" spans="1:3" ht="14.4">
      <c r="A327" s="11">
        <v>170339</v>
      </c>
      <c r="B327" s="24">
        <v>42857</v>
      </c>
      <c r="C327" s="56">
        <v>1800000</v>
      </c>
    </row>
    <row r="328" spans="1:3" ht="14.4">
      <c r="A328" s="11">
        <v>170339</v>
      </c>
      <c r="B328" s="24">
        <v>42891</v>
      </c>
      <c r="C328" s="51">
        <v>1800000</v>
      </c>
    </row>
    <row r="329" spans="1:3" ht="14.4">
      <c r="A329" s="11">
        <v>170339</v>
      </c>
      <c r="B329" s="24">
        <v>42802</v>
      </c>
      <c r="C329" s="49">
        <v>2400000</v>
      </c>
    </row>
    <row r="330" spans="1:3" ht="14.4">
      <c r="A330" s="11">
        <v>170339</v>
      </c>
      <c r="B330" s="24">
        <v>42948</v>
      </c>
      <c r="C330" s="17">
        <v>2600000</v>
      </c>
    </row>
    <row r="331" spans="1:3" ht="14.4">
      <c r="A331" s="11">
        <v>170339</v>
      </c>
      <c r="B331" s="24">
        <v>43054</v>
      </c>
      <c r="C331" s="31">
        <v>3000000</v>
      </c>
    </row>
    <row r="332" spans="1:3" ht="14.4">
      <c r="A332" s="11">
        <v>170339</v>
      </c>
      <c r="B332" s="24">
        <v>42853</v>
      </c>
      <c r="C332" s="51">
        <v>5000000</v>
      </c>
    </row>
    <row r="333" spans="1:3" ht="14.4">
      <c r="A333" s="11">
        <v>170339</v>
      </c>
      <c r="B333" s="24">
        <v>42900</v>
      </c>
      <c r="C333" s="56">
        <v>7500000</v>
      </c>
    </row>
    <row r="334" spans="1:3" ht="14.4">
      <c r="A334" s="11">
        <v>170340</v>
      </c>
      <c r="B334" s="24">
        <v>42879</v>
      </c>
      <c r="C334" s="51">
        <v>200000</v>
      </c>
    </row>
    <row r="335" spans="1:3" ht="14.4">
      <c r="A335" s="11">
        <v>170340</v>
      </c>
      <c r="B335" s="24">
        <v>42880</v>
      </c>
      <c r="C335" s="56">
        <v>300000</v>
      </c>
    </row>
    <row r="336" spans="1:3" ht="14.4">
      <c r="A336" s="11">
        <v>170340</v>
      </c>
      <c r="B336" s="24">
        <v>42853</v>
      </c>
      <c r="C336" s="51">
        <v>2000000</v>
      </c>
    </row>
    <row r="337" spans="1:3" ht="14.4">
      <c r="A337" s="11">
        <v>170340</v>
      </c>
      <c r="B337" s="24">
        <v>42881</v>
      </c>
      <c r="C337" s="50">
        <v>2000000</v>
      </c>
    </row>
    <row r="338" spans="1:3" ht="14.4">
      <c r="A338" s="11">
        <v>170341</v>
      </c>
      <c r="B338" s="24">
        <v>42830</v>
      </c>
      <c r="C338" s="17">
        <v>700000</v>
      </c>
    </row>
    <row r="339" spans="1:3" ht="14.4">
      <c r="A339" s="11">
        <v>170343</v>
      </c>
      <c r="B339" s="24">
        <v>43082</v>
      </c>
      <c r="C339" s="31">
        <v>30000000</v>
      </c>
    </row>
    <row r="340" spans="1:3" ht="14.4">
      <c r="A340" s="11">
        <v>170343</v>
      </c>
      <c r="B340" s="24">
        <v>42857</v>
      </c>
      <c r="C340" s="56">
        <v>31500000</v>
      </c>
    </row>
    <row r="341" spans="1:3" ht="14.4">
      <c r="A341" s="11">
        <v>170344</v>
      </c>
      <c r="B341" s="24">
        <v>42860</v>
      </c>
      <c r="C341" s="51">
        <v>750000</v>
      </c>
    </row>
    <row r="342" spans="1:3" ht="14.4">
      <c r="A342" s="11">
        <v>170345</v>
      </c>
      <c r="B342" s="24">
        <v>42863</v>
      </c>
      <c r="C342" s="51">
        <v>400000</v>
      </c>
    </row>
    <row r="343" spans="1:3" ht="14.4">
      <c r="A343" s="11">
        <v>170346</v>
      </c>
      <c r="B343" s="24">
        <v>42863</v>
      </c>
      <c r="C343" s="51">
        <v>800000</v>
      </c>
    </row>
    <row r="344" spans="1:3" ht="14.4">
      <c r="A344" s="11">
        <v>170347</v>
      </c>
      <c r="B344" s="24">
        <v>42863</v>
      </c>
      <c r="C344" s="56">
        <v>350000</v>
      </c>
    </row>
    <row r="345" spans="1:3" ht="14.4">
      <c r="A345" s="11">
        <v>170347</v>
      </c>
      <c r="B345" s="24">
        <v>42884</v>
      </c>
      <c r="C345" s="51">
        <v>450000</v>
      </c>
    </row>
    <row r="346" spans="1:3" ht="14.4">
      <c r="A346" s="11">
        <v>170347</v>
      </c>
      <c r="B346" s="24">
        <v>42870</v>
      </c>
      <c r="C346" s="51">
        <v>1800000</v>
      </c>
    </row>
    <row r="347" spans="1:3" ht="14.4">
      <c r="A347" s="11">
        <v>170347</v>
      </c>
      <c r="B347" s="24">
        <v>42863</v>
      </c>
      <c r="C347" s="51">
        <v>4500000</v>
      </c>
    </row>
    <row r="348" spans="1:3" ht="14.4">
      <c r="A348" s="11">
        <v>170347</v>
      </c>
      <c r="B348" s="24">
        <v>42786</v>
      </c>
      <c r="C348" s="17">
        <v>53000000</v>
      </c>
    </row>
    <row r="349" spans="1:3" ht="14.4">
      <c r="A349" s="11">
        <v>170349</v>
      </c>
      <c r="B349" s="24">
        <v>42870</v>
      </c>
      <c r="C349" s="51">
        <v>4600000</v>
      </c>
    </row>
    <row r="350" spans="1:3" ht="14.4">
      <c r="A350" s="11">
        <v>170350</v>
      </c>
      <c r="B350" s="24">
        <v>42871</v>
      </c>
      <c r="C350" s="51">
        <v>4950000</v>
      </c>
    </row>
    <row r="351" spans="1:3" ht="14.4">
      <c r="A351" s="11">
        <v>170351</v>
      </c>
      <c r="B351" s="24">
        <v>42877</v>
      </c>
      <c r="C351" s="51">
        <v>4500000</v>
      </c>
    </row>
    <row r="352" spans="1:3" ht="14.4">
      <c r="A352" s="11">
        <v>170352</v>
      </c>
      <c r="B352" s="24">
        <v>42879</v>
      </c>
      <c r="C352" s="51">
        <v>44000000</v>
      </c>
    </row>
    <row r="353" spans="1:3" ht="14.4">
      <c r="A353" s="11">
        <v>170353</v>
      </c>
      <c r="B353" s="24">
        <v>42872</v>
      </c>
      <c r="C353" s="51">
        <v>67650000</v>
      </c>
    </row>
    <row r="354" spans="1:3" ht="14.4">
      <c r="A354" s="11">
        <v>170357</v>
      </c>
      <c r="B354" s="24">
        <v>42864</v>
      </c>
      <c r="C354" s="56">
        <v>2000000</v>
      </c>
    </row>
    <row r="355" spans="1:3" ht="14.4">
      <c r="A355" s="11">
        <v>170359</v>
      </c>
      <c r="B355" s="24">
        <v>42867</v>
      </c>
      <c r="C355" s="51">
        <v>800000</v>
      </c>
    </row>
    <row r="356" spans="1:3" ht="14.4">
      <c r="A356" s="11">
        <v>170360</v>
      </c>
      <c r="B356" s="24">
        <v>42867</v>
      </c>
      <c r="C356" s="51">
        <v>245000</v>
      </c>
    </row>
    <row r="357" spans="1:3" ht="14.4">
      <c r="A357" s="11">
        <v>170363</v>
      </c>
      <c r="B357" s="24">
        <v>42877</v>
      </c>
      <c r="C357" s="51">
        <v>700000</v>
      </c>
    </row>
    <row r="358" spans="1:3" ht="14.4">
      <c r="A358" s="11">
        <v>170363</v>
      </c>
      <c r="B358" s="24">
        <v>42947</v>
      </c>
      <c r="C358" s="51">
        <v>18500000</v>
      </c>
    </row>
    <row r="359" spans="1:3" ht="14.4">
      <c r="A359" s="11">
        <v>170363</v>
      </c>
      <c r="B359" s="24">
        <v>42944</v>
      </c>
      <c r="C359" s="51">
        <v>18500000</v>
      </c>
    </row>
    <row r="360" spans="1:3" ht="14.4">
      <c r="A360" s="11">
        <v>170368</v>
      </c>
      <c r="B360" s="24">
        <v>42870</v>
      </c>
      <c r="C360" s="51">
        <v>660000</v>
      </c>
    </row>
    <row r="361" spans="1:3" ht="14.4">
      <c r="A361" s="11">
        <v>170368</v>
      </c>
      <c r="B361" s="24">
        <v>42870</v>
      </c>
      <c r="C361" s="51">
        <v>1320000</v>
      </c>
    </row>
    <row r="362" spans="1:3" ht="14.4">
      <c r="A362" s="11">
        <v>170375</v>
      </c>
      <c r="B362" s="24">
        <v>42893</v>
      </c>
      <c r="C362" s="51">
        <v>4500000</v>
      </c>
    </row>
    <row r="363" spans="1:3" ht="14.4">
      <c r="A363" s="11">
        <v>170376</v>
      </c>
      <c r="B363" s="24">
        <v>42905</v>
      </c>
      <c r="C363" s="51">
        <v>350000</v>
      </c>
    </row>
    <row r="364" spans="1:3" ht="14.4">
      <c r="A364" s="11">
        <v>170379</v>
      </c>
      <c r="B364" s="24">
        <v>42901</v>
      </c>
      <c r="C364" s="56">
        <v>245000</v>
      </c>
    </row>
    <row r="365" spans="1:3" ht="14.4">
      <c r="A365" s="11">
        <v>170385</v>
      </c>
      <c r="B365" s="24">
        <v>42968</v>
      </c>
      <c r="C365" s="17">
        <v>300000</v>
      </c>
    </row>
    <row r="366" spans="1:3" ht="14.4">
      <c r="A366" s="11">
        <v>170385</v>
      </c>
      <c r="B366" s="24">
        <v>42983</v>
      </c>
      <c r="C366" s="35">
        <v>450000</v>
      </c>
    </row>
    <row r="367" spans="1:3" ht="14.4">
      <c r="A367" s="11">
        <v>170385</v>
      </c>
      <c r="B367" s="24">
        <v>42933</v>
      </c>
      <c r="C367" s="51">
        <v>750000</v>
      </c>
    </row>
    <row r="368" spans="1:3" ht="14.4">
      <c r="A368" s="11">
        <v>170385</v>
      </c>
      <c r="B368" s="24">
        <v>42892</v>
      </c>
      <c r="C368" s="35">
        <v>1100000</v>
      </c>
    </row>
    <row r="369" spans="1:3" ht="14.4">
      <c r="A369" s="11">
        <v>170385</v>
      </c>
      <c r="B369" s="24">
        <v>42879</v>
      </c>
      <c r="C369" s="51">
        <v>1100000</v>
      </c>
    </row>
    <row r="370" spans="1:3" ht="14.4">
      <c r="A370" s="11">
        <v>170385</v>
      </c>
      <c r="B370" s="24">
        <v>42879</v>
      </c>
      <c r="C370" s="51">
        <v>1100000</v>
      </c>
    </row>
    <row r="371" spans="1:3" ht="14.4">
      <c r="A371" s="11">
        <v>170385</v>
      </c>
      <c r="B371" s="24">
        <v>42934</v>
      </c>
      <c r="C371" s="51">
        <v>1200000</v>
      </c>
    </row>
    <row r="372" spans="1:3" ht="14.4">
      <c r="A372" s="11">
        <v>170385</v>
      </c>
      <c r="B372" s="24">
        <v>42863</v>
      </c>
      <c r="C372" s="56">
        <v>1485000</v>
      </c>
    </row>
    <row r="373" spans="1:3" ht="14.4">
      <c r="A373" s="11">
        <v>170385</v>
      </c>
      <c r="B373" s="24">
        <v>43091</v>
      </c>
      <c r="C373" s="35">
        <v>1500000</v>
      </c>
    </row>
    <row r="374" spans="1:3" ht="14.4">
      <c r="A374" s="11">
        <v>170385</v>
      </c>
      <c r="B374" s="24">
        <v>42956</v>
      </c>
      <c r="C374" s="17">
        <v>1500000</v>
      </c>
    </row>
    <row r="375" spans="1:3" ht="14.4">
      <c r="A375" s="11">
        <v>170385</v>
      </c>
      <c r="B375" s="24">
        <v>43040</v>
      </c>
      <c r="C375" s="35">
        <v>1800000</v>
      </c>
    </row>
    <row r="376" spans="1:3" ht="14.4">
      <c r="A376" s="11">
        <v>170385</v>
      </c>
      <c r="B376" s="24">
        <v>42996</v>
      </c>
      <c r="C376" s="35">
        <v>2145000</v>
      </c>
    </row>
    <row r="377" spans="1:3" ht="14.4">
      <c r="A377" s="11">
        <v>170385</v>
      </c>
      <c r="B377" s="24">
        <v>42921</v>
      </c>
      <c r="C377" s="56">
        <v>3600000</v>
      </c>
    </row>
    <row r="378" spans="1:3" ht="14.4">
      <c r="A378" s="11">
        <v>170385</v>
      </c>
      <c r="B378" s="24">
        <v>42900</v>
      </c>
      <c r="C378" s="51">
        <v>3960000</v>
      </c>
    </row>
    <row r="379" spans="1:3" ht="14.4">
      <c r="A379" s="11">
        <v>170385</v>
      </c>
      <c r="B379" s="24">
        <v>42927</v>
      </c>
      <c r="C379" s="51">
        <v>4500000</v>
      </c>
    </row>
    <row r="380" spans="1:3" ht="14.4">
      <c r="A380" s="11">
        <v>170385</v>
      </c>
      <c r="B380" s="24">
        <v>42927</v>
      </c>
      <c r="C380" s="51">
        <v>4500000</v>
      </c>
    </row>
    <row r="381" spans="1:3" ht="14.4">
      <c r="A381" s="11">
        <v>170385</v>
      </c>
      <c r="B381" s="24">
        <v>42948</v>
      </c>
      <c r="C381" s="56">
        <v>4500000</v>
      </c>
    </row>
    <row r="382" spans="1:3" ht="14.4">
      <c r="A382" s="11">
        <v>170385</v>
      </c>
      <c r="B382" s="24">
        <v>42958</v>
      </c>
      <c r="C382" s="56">
        <v>4500000</v>
      </c>
    </row>
    <row r="383" spans="1:3" ht="14.4">
      <c r="A383" s="11">
        <v>170385</v>
      </c>
      <c r="B383" s="24">
        <v>42961</v>
      </c>
      <c r="C383" s="56">
        <v>4500000</v>
      </c>
    </row>
    <row r="384" spans="1:3" ht="14.4">
      <c r="A384" s="11">
        <v>170385</v>
      </c>
      <c r="B384" s="24">
        <v>43010</v>
      </c>
      <c r="C384" s="17">
        <v>4500000</v>
      </c>
    </row>
    <row r="385" spans="1:3" ht="14.4">
      <c r="A385" s="11">
        <v>170385</v>
      </c>
      <c r="B385" s="24">
        <v>43018</v>
      </c>
      <c r="C385" s="35">
        <v>4500000</v>
      </c>
    </row>
    <row r="386" spans="1:3" ht="14.4">
      <c r="A386" s="11">
        <v>170385</v>
      </c>
      <c r="B386" s="24">
        <v>43019</v>
      </c>
      <c r="C386" s="35">
        <v>4500000</v>
      </c>
    </row>
    <row r="387" spans="1:3" ht="14.4">
      <c r="A387" s="11">
        <v>170385</v>
      </c>
      <c r="B387" s="24">
        <v>43082</v>
      </c>
      <c r="C387" s="31">
        <v>4500000</v>
      </c>
    </row>
    <row r="388" spans="1:3" ht="14.4">
      <c r="A388" s="11">
        <v>170385</v>
      </c>
      <c r="B388" s="24">
        <v>43082</v>
      </c>
      <c r="C388" s="31">
        <v>4500000</v>
      </c>
    </row>
    <row r="389" spans="1:3" ht="14.4">
      <c r="A389" s="11">
        <v>170385</v>
      </c>
      <c r="B389" s="24">
        <v>42989</v>
      </c>
      <c r="C389" s="35">
        <v>4950000</v>
      </c>
    </row>
    <row r="390" spans="1:3" ht="14.4">
      <c r="A390" s="11">
        <v>170385</v>
      </c>
      <c r="B390" s="24">
        <v>42989</v>
      </c>
      <c r="C390" s="35">
        <v>4950000</v>
      </c>
    </row>
    <row r="391" spans="1:3" ht="14.4">
      <c r="A391" s="11">
        <v>170385</v>
      </c>
      <c r="B391" s="24">
        <v>42921</v>
      </c>
      <c r="C391" s="56">
        <v>5280000</v>
      </c>
    </row>
    <row r="392" spans="1:3" ht="14.4">
      <c r="A392" s="11">
        <v>170385</v>
      </c>
      <c r="B392" s="24">
        <v>42887</v>
      </c>
      <c r="C392" s="56">
        <v>5940000</v>
      </c>
    </row>
    <row r="393" spans="1:3" ht="14.4">
      <c r="A393" s="11">
        <v>170385</v>
      </c>
      <c r="B393" s="24">
        <v>43021</v>
      </c>
      <c r="C393" s="35">
        <v>8400000</v>
      </c>
    </row>
    <row r="394" spans="1:3" ht="14.4">
      <c r="A394" s="11">
        <v>170385</v>
      </c>
      <c r="B394" s="24">
        <v>43091</v>
      </c>
      <c r="C394" s="35">
        <v>47000000</v>
      </c>
    </row>
    <row r="395" spans="1:3" ht="14.4">
      <c r="A395" s="11">
        <v>170387</v>
      </c>
      <c r="B395" s="24">
        <v>42936</v>
      </c>
      <c r="C395" s="51">
        <v>150000</v>
      </c>
    </row>
    <row r="396" spans="1:3" ht="14.4">
      <c r="A396" s="11">
        <v>170387</v>
      </c>
      <c r="B396" s="24">
        <v>42937</v>
      </c>
      <c r="C396" s="51">
        <v>1000000</v>
      </c>
    </row>
    <row r="397" spans="1:3" ht="14.4">
      <c r="A397" s="11">
        <v>170387</v>
      </c>
      <c r="B397" s="24">
        <v>42922</v>
      </c>
      <c r="C397" s="51">
        <v>1500000</v>
      </c>
    </row>
    <row r="398" spans="1:3" ht="14.4">
      <c r="A398" s="11">
        <v>170389</v>
      </c>
      <c r="B398" s="78">
        <v>42927</v>
      </c>
      <c r="C398" s="80">
        <v>89510000</v>
      </c>
    </row>
    <row r="399" spans="1:3" ht="14.4">
      <c r="A399" s="11">
        <v>170390</v>
      </c>
      <c r="B399" s="24">
        <v>42929</v>
      </c>
      <c r="C399" s="51">
        <v>1200000</v>
      </c>
    </row>
    <row r="400" spans="1:3" ht="14.4">
      <c r="A400" s="11">
        <v>170392</v>
      </c>
      <c r="B400" s="24">
        <v>42933</v>
      </c>
      <c r="C400" s="51">
        <v>5100000</v>
      </c>
    </row>
    <row r="401" spans="1:3" ht="14.4">
      <c r="A401" s="11">
        <v>170393</v>
      </c>
      <c r="B401" s="24">
        <v>42934</v>
      </c>
      <c r="C401" s="51">
        <v>1540000</v>
      </c>
    </row>
    <row r="402" spans="1:3" ht="14.4">
      <c r="A402" s="11">
        <v>170395</v>
      </c>
      <c r="B402" s="24">
        <v>42934</v>
      </c>
      <c r="C402" s="56">
        <v>150000</v>
      </c>
    </row>
    <row r="403" spans="1:3" ht="14.4">
      <c r="A403" s="11">
        <v>170395</v>
      </c>
      <c r="B403" s="24">
        <v>42930</v>
      </c>
      <c r="C403" s="51">
        <v>600000</v>
      </c>
    </row>
    <row r="404" spans="1:3" ht="14.4">
      <c r="A404" s="11">
        <v>170395</v>
      </c>
      <c r="B404" s="24">
        <v>42940</v>
      </c>
      <c r="C404" s="51">
        <v>1364000</v>
      </c>
    </row>
    <row r="405" spans="1:3" ht="14.4">
      <c r="A405" s="11">
        <v>170396</v>
      </c>
      <c r="B405" s="24">
        <v>42945</v>
      </c>
      <c r="C405" s="51">
        <v>30000</v>
      </c>
    </row>
    <row r="406" spans="1:3" ht="14.4">
      <c r="A406" s="11">
        <v>170396</v>
      </c>
      <c r="B406" s="24">
        <v>42942</v>
      </c>
      <c r="C406" s="51">
        <v>60000</v>
      </c>
    </row>
    <row r="407" spans="1:3" ht="14.4">
      <c r="A407" s="11">
        <v>170396</v>
      </c>
      <c r="B407" s="24">
        <v>42942</v>
      </c>
      <c r="C407" s="51">
        <v>900000</v>
      </c>
    </row>
    <row r="408" spans="1:3" ht="14.4">
      <c r="A408" s="11">
        <v>170397</v>
      </c>
      <c r="B408" s="24">
        <v>42944</v>
      </c>
      <c r="C408" s="51">
        <v>3200000</v>
      </c>
    </row>
    <row r="409" spans="1:3" ht="14.4">
      <c r="A409" s="11">
        <v>170399</v>
      </c>
      <c r="B409" s="24">
        <v>42947</v>
      </c>
      <c r="C409" s="51">
        <v>750000</v>
      </c>
    </row>
    <row r="410" spans="1:3" ht="14.4">
      <c r="A410" s="11">
        <v>170401</v>
      </c>
      <c r="B410" s="24">
        <v>42944</v>
      </c>
      <c r="C410" s="51">
        <v>3500000</v>
      </c>
    </row>
    <row r="411" spans="1:3" ht="14.4">
      <c r="A411" s="11">
        <v>170403</v>
      </c>
      <c r="B411" s="24">
        <v>42919</v>
      </c>
      <c r="C411" s="56">
        <v>200000</v>
      </c>
    </row>
    <row r="412" spans="1:3" ht="14.4">
      <c r="A412" s="11">
        <v>170407</v>
      </c>
      <c r="B412" s="24">
        <v>42933</v>
      </c>
      <c r="C412" s="51">
        <v>30000</v>
      </c>
    </row>
    <row r="413" spans="1:3" ht="14.4">
      <c r="A413" s="11">
        <v>170407</v>
      </c>
      <c r="B413" s="24">
        <v>42927</v>
      </c>
      <c r="C413" s="51">
        <v>180000</v>
      </c>
    </row>
    <row r="414" spans="1:3" ht="14.4">
      <c r="A414" s="11">
        <v>170408</v>
      </c>
      <c r="B414" s="24">
        <v>42930</v>
      </c>
      <c r="C414" s="51">
        <v>300000</v>
      </c>
    </row>
    <row r="415" spans="1:3" ht="14.4">
      <c r="A415" s="11">
        <v>170411</v>
      </c>
      <c r="B415" s="24">
        <v>42930</v>
      </c>
      <c r="C415" s="51">
        <v>50000</v>
      </c>
    </row>
    <row r="416" spans="1:3" ht="14.4">
      <c r="A416" s="11">
        <v>170417</v>
      </c>
      <c r="B416" s="24">
        <v>42937</v>
      </c>
      <c r="C416" s="51">
        <v>3300000</v>
      </c>
    </row>
    <row r="417" spans="1:3" ht="14.4">
      <c r="A417" s="11">
        <v>170419</v>
      </c>
      <c r="B417" s="24">
        <v>42942</v>
      </c>
      <c r="C417" s="51">
        <v>2200000</v>
      </c>
    </row>
    <row r="418" spans="1:3" ht="14.4">
      <c r="A418" s="11">
        <v>170424</v>
      </c>
      <c r="B418" s="24">
        <v>42939</v>
      </c>
      <c r="C418" s="51">
        <v>500000</v>
      </c>
    </row>
    <row r="419" spans="1:3" ht="14.4">
      <c r="A419" s="11">
        <v>170426</v>
      </c>
      <c r="B419" s="24">
        <v>42947</v>
      </c>
      <c r="C419" s="51">
        <v>330000</v>
      </c>
    </row>
    <row r="420" spans="1:3" ht="14.4">
      <c r="A420" s="11">
        <v>170427</v>
      </c>
      <c r="B420" s="24">
        <v>42948</v>
      </c>
      <c r="C420" s="50">
        <v>10100000</v>
      </c>
    </row>
    <row r="421" spans="1:3" ht="14.4">
      <c r="A421" s="11">
        <v>170428</v>
      </c>
      <c r="B421" s="24">
        <v>42949</v>
      </c>
      <c r="C421" s="50">
        <v>800000</v>
      </c>
    </row>
    <row r="422" spans="1:3" ht="14.4">
      <c r="A422" s="11">
        <v>170428</v>
      </c>
      <c r="B422" s="24">
        <v>42958</v>
      </c>
      <c r="C422" s="17">
        <v>800000</v>
      </c>
    </row>
    <row r="423" spans="1:3" ht="14.4">
      <c r="A423" s="11">
        <v>170429</v>
      </c>
      <c r="B423" s="24">
        <v>42950</v>
      </c>
      <c r="C423" s="50">
        <v>6500000</v>
      </c>
    </row>
    <row r="424" spans="1:3" ht="14.4">
      <c r="A424" s="11">
        <v>170430</v>
      </c>
      <c r="B424" s="24">
        <v>42951</v>
      </c>
      <c r="C424" s="50">
        <v>1650000</v>
      </c>
    </row>
    <row r="425" spans="1:3" ht="14.4">
      <c r="A425" s="11">
        <v>170431</v>
      </c>
      <c r="B425" s="24">
        <v>42953</v>
      </c>
      <c r="C425" s="50">
        <v>1400000</v>
      </c>
    </row>
    <row r="426" spans="1:3" ht="14.4">
      <c r="A426" s="11">
        <v>170432</v>
      </c>
      <c r="B426" s="24">
        <v>42954</v>
      </c>
      <c r="C426" s="17">
        <v>1600000</v>
      </c>
    </row>
    <row r="427" spans="1:3" ht="14.4">
      <c r="A427" s="11">
        <v>170433</v>
      </c>
      <c r="B427" s="24">
        <v>42948</v>
      </c>
      <c r="C427" s="17">
        <v>5225000</v>
      </c>
    </row>
    <row r="428" spans="1:3" ht="14.4">
      <c r="A428" s="11">
        <v>170434</v>
      </c>
      <c r="B428" s="24">
        <v>42956</v>
      </c>
      <c r="C428" s="17">
        <v>14000000</v>
      </c>
    </row>
    <row r="429" spans="1:3" ht="14.4">
      <c r="A429" s="11">
        <v>170435</v>
      </c>
      <c r="B429" s="24">
        <v>42956</v>
      </c>
      <c r="C429" s="17">
        <v>4500000</v>
      </c>
    </row>
    <row r="430" spans="1:3" ht="14.4">
      <c r="A430" s="11">
        <v>170436</v>
      </c>
      <c r="B430" s="24">
        <v>42956</v>
      </c>
      <c r="C430" s="17">
        <v>5300000</v>
      </c>
    </row>
    <row r="431" spans="1:3" ht="14.4">
      <c r="A431" s="11">
        <v>170437</v>
      </c>
      <c r="B431" s="24">
        <v>42958</v>
      </c>
      <c r="C431" s="17">
        <v>1650000</v>
      </c>
    </row>
    <row r="432" spans="1:3" ht="14.4">
      <c r="A432" s="11">
        <v>170439</v>
      </c>
      <c r="B432" s="24">
        <v>42958</v>
      </c>
      <c r="C432" s="17">
        <v>3300000</v>
      </c>
    </row>
    <row r="433" spans="1:3" ht="14.4">
      <c r="A433" s="11">
        <v>170439</v>
      </c>
      <c r="B433" s="24">
        <v>42958</v>
      </c>
      <c r="C433" s="17">
        <v>55000000</v>
      </c>
    </row>
    <row r="434" spans="1:3" ht="14.4">
      <c r="A434" s="11">
        <v>170441</v>
      </c>
      <c r="B434" s="24">
        <v>42961</v>
      </c>
      <c r="C434" s="17">
        <v>4500000</v>
      </c>
    </row>
    <row r="435" spans="1:3" ht="14.4">
      <c r="A435" s="11">
        <v>170442</v>
      </c>
      <c r="B435" s="24">
        <v>42963</v>
      </c>
      <c r="C435" s="17">
        <v>55000000</v>
      </c>
    </row>
    <row r="436" spans="1:3" ht="14.4">
      <c r="A436" s="11">
        <v>170443</v>
      </c>
      <c r="B436" s="24">
        <v>42971</v>
      </c>
      <c r="C436" s="17">
        <v>13230000</v>
      </c>
    </row>
    <row r="437" spans="1:3" ht="14.4">
      <c r="A437" s="11">
        <v>170444</v>
      </c>
      <c r="B437" s="24">
        <v>42972</v>
      </c>
      <c r="C437" s="17">
        <v>33700000</v>
      </c>
    </row>
    <row r="438" spans="1:3" ht="14.4">
      <c r="A438" s="11">
        <v>170445</v>
      </c>
      <c r="B438" s="24">
        <v>42949</v>
      </c>
      <c r="C438" s="56">
        <v>1800000</v>
      </c>
    </row>
    <row r="439" spans="1:3" ht="14.4">
      <c r="A439" s="11">
        <v>170446</v>
      </c>
      <c r="B439" s="24">
        <v>42951</v>
      </c>
      <c r="C439" s="56">
        <v>30000</v>
      </c>
    </row>
    <row r="440" spans="1:3" ht="14.4">
      <c r="A440" s="11">
        <v>170447</v>
      </c>
      <c r="B440" s="24">
        <v>42954</v>
      </c>
      <c r="C440" s="56">
        <v>250000</v>
      </c>
    </row>
    <row r="441" spans="1:3" ht="14.4">
      <c r="A441" s="11">
        <v>170447</v>
      </c>
      <c r="B441" s="24">
        <v>42951</v>
      </c>
      <c r="C441" s="56">
        <v>500000</v>
      </c>
    </row>
    <row r="442" spans="1:3" ht="14.4">
      <c r="A442" s="11">
        <v>170452</v>
      </c>
      <c r="B442" s="24">
        <v>42986</v>
      </c>
      <c r="C442" s="35">
        <v>600000</v>
      </c>
    </row>
    <row r="443" spans="1:3" ht="14.4">
      <c r="A443" s="11">
        <v>170452</v>
      </c>
      <c r="B443" s="24">
        <v>42996</v>
      </c>
      <c r="C443" s="35">
        <v>600000</v>
      </c>
    </row>
    <row r="444" spans="1:3" ht="14.4">
      <c r="A444" s="11">
        <v>170452</v>
      </c>
      <c r="B444" s="24">
        <v>42961</v>
      </c>
      <c r="C444" s="56">
        <v>2000000</v>
      </c>
    </row>
    <row r="445" spans="1:3" ht="14.4">
      <c r="A445" s="11">
        <v>170452</v>
      </c>
      <c r="B445" s="24">
        <v>42991</v>
      </c>
      <c r="C445" s="35">
        <v>2000000</v>
      </c>
    </row>
    <row r="446" spans="1:3" ht="14.4">
      <c r="A446" s="11">
        <v>170453</v>
      </c>
      <c r="B446" s="24">
        <v>42949</v>
      </c>
      <c r="C446" s="56">
        <v>200000</v>
      </c>
    </row>
    <row r="447" spans="1:3" ht="14.4">
      <c r="A447" s="11">
        <v>170453</v>
      </c>
      <c r="B447" s="24">
        <v>42961</v>
      </c>
      <c r="C447" s="56">
        <v>1200000</v>
      </c>
    </row>
    <row r="448" spans="1:3" ht="14.4">
      <c r="A448" s="11">
        <v>170454</v>
      </c>
      <c r="B448" s="24">
        <v>42992</v>
      </c>
      <c r="C448" s="35">
        <v>1700000</v>
      </c>
    </row>
    <row r="449" spans="1:3" ht="14.4">
      <c r="A449" s="11">
        <v>170454</v>
      </c>
      <c r="B449" s="24">
        <v>42961</v>
      </c>
      <c r="C449" s="56">
        <v>1800000</v>
      </c>
    </row>
    <row r="450" spans="1:3" ht="14.4">
      <c r="A450" s="11">
        <v>170456</v>
      </c>
      <c r="B450" s="24">
        <v>42965</v>
      </c>
      <c r="C450" s="56">
        <v>50000</v>
      </c>
    </row>
    <row r="451" spans="1:3" ht="14.4">
      <c r="A451" s="11">
        <v>170456</v>
      </c>
      <c r="B451" s="24">
        <v>42998</v>
      </c>
      <c r="C451" s="35">
        <v>100000</v>
      </c>
    </row>
    <row r="452" spans="1:3" ht="14.4">
      <c r="A452" s="11">
        <v>170457</v>
      </c>
      <c r="B452" s="24">
        <v>42965</v>
      </c>
      <c r="C452" s="56">
        <v>200000</v>
      </c>
    </row>
    <row r="453" spans="1:3" ht="14.4">
      <c r="A453" s="11">
        <v>170461</v>
      </c>
      <c r="B453" s="24">
        <v>42950</v>
      </c>
      <c r="C453" s="17">
        <v>250000</v>
      </c>
    </row>
    <row r="454" spans="1:3" ht="14.4">
      <c r="A454" s="11">
        <v>170464</v>
      </c>
      <c r="B454" s="24">
        <v>42959</v>
      </c>
      <c r="C454" s="17">
        <v>500000</v>
      </c>
    </row>
    <row r="455" spans="1:3" ht="14.4">
      <c r="A455" s="11">
        <v>170465</v>
      </c>
      <c r="B455" s="24">
        <v>42961</v>
      </c>
      <c r="C455" s="17">
        <v>500000</v>
      </c>
    </row>
    <row r="456" spans="1:3" ht="14.4">
      <c r="A456" s="11">
        <v>170467</v>
      </c>
      <c r="B456" s="24">
        <v>42975</v>
      </c>
      <c r="C456" s="17">
        <v>400000</v>
      </c>
    </row>
    <row r="457" spans="1:3" ht="14.4">
      <c r="A457" s="11">
        <v>170467</v>
      </c>
      <c r="B457" s="24">
        <v>42986</v>
      </c>
      <c r="C457" s="35">
        <v>500000</v>
      </c>
    </row>
    <row r="458" spans="1:3" ht="14.4">
      <c r="A458" s="11">
        <v>170467</v>
      </c>
      <c r="B458" s="24">
        <v>42993</v>
      </c>
      <c r="C458" s="35">
        <v>2280000</v>
      </c>
    </row>
    <row r="459" spans="1:3" ht="14.4">
      <c r="A459" s="11">
        <v>170468</v>
      </c>
      <c r="B459" s="24">
        <v>42986</v>
      </c>
      <c r="C459" s="75">
        <v>2000000</v>
      </c>
    </row>
    <row r="460" spans="1:3" ht="14.4">
      <c r="A460" s="11">
        <v>170468</v>
      </c>
      <c r="B460" s="24">
        <v>42986</v>
      </c>
      <c r="C460" s="75">
        <v>2000000</v>
      </c>
    </row>
    <row r="461" spans="1:3" ht="14.4">
      <c r="A461" s="11">
        <v>170470</v>
      </c>
      <c r="B461" s="24">
        <v>42984</v>
      </c>
      <c r="C461" s="35">
        <v>355000</v>
      </c>
    </row>
    <row r="462" spans="1:3" ht="14.4">
      <c r="A462" s="11">
        <v>170471</v>
      </c>
      <c r="B462" s="24">
        <v>42986</v>
      </c>
      <c r="C462" s="75">
        <v>3000000</v>
      </c>
    </row>
    <row r="463" spans="1:3" ht="14.4">
      <c r="A463" s="11">
        <v>170472</v>
      </c>
      <c r="B463" s="24">
        <v>42987</v>
      </c>
      <c r="C463" s="75">
        <v>4500000</v>
      </c>
    </row>
    <row r="464" spans="1:3" ht="14.4">
      <c r="A464" s="11">
        <v>170474</v>
      </c>
      <c r="B464" s="24">
        <v>42992</v>
      </c>
      <c r="C464" s="35">
        <v>3500000</v>
      </c>
    </row>
    <row r="465" spans="1:3" ht="14.4">
      <c r="A465" s="11">
        <v>170475</v>
      </c>
      <c r="B465" s="24">
        <v>42992</v>
      </c>
      <c r="C465" s="35">
        <v>59500000</v>
      </c>
    </row>
    <row r="466" spans="1:3" ht="14.4">
      <c r="A466" s="11">
        <v>170477</v>
      </c>
      <c r="B466" s="24">
        <v>42966</v>
      </c>
      <c r="C466" s="35">
        <v>1500000</v>
      </c>
    </row>
    <row r="467" spans="1:3" ht="14.4">
      <c r="A467" s="11">
        <v>170478</v>
      </c>
      <c r="B467" s="24">
        <v>43003</v>
      </c>
      <c r="C467" s="35">
        <v>20000000</v>
      </c>
    </row>
    <row r="468" spans="1:3" ht="14.4">
      <c r="A468" s="11">
        <v>170478</v>
      </c>
      <c r="B468" s="24">
        <v>43055</v>
      </c>
      <c r="C468" s="31">
        <v>21500000</v>
      </c>
    </row>
    <row r="469" spans="1:3" ht="14.4">
      <c r="A469" s="11">
        <v>170479</v>
      </c>
      <c r="B469" s="24">
        <v>42983</v>
      </c>
      <c r="C469" s="35">
        <v>2200000</v>
      </c>
    </row>
    <row r="470" spans="1:3" ht="14.4">
      <c r="A470" s="11">
        <v>170482</v>
      </c>
      <c r="B470" s="24">
        <v>42989</v>
      </c>
      <c r="C470" s="35">
        <v>180000</v>
      </c>
    </row>
    <row r="471" spans="1:3" ht="14.4">
      <c r="A471" s="11">
        <v>170482</v>
      </c>
      <c r="B471" s="24">
        <v>42996</v>
      </c>
      <c r="C471" s="35">
        <v>180000</v>
      </c>
    </row>
    <row r="472" spans="1:3" ht="14.4">
      <c r="A472" s="11">
        <v>170488</v>
      </c>
      <c r="B472" s="24">
        <v>42993</v>
      </c>
      <c r="C472" s="35">
        <v>210000</v>
      </c>
    </row>
    <row r="473" spans="1:3" ht="14.4">
      <c r="A473" s="11">
        <v>170492</v>
      </c>
      <c r="B473" s="24">
        <v>43003</v>
      </c>
      <c r="C473" s="35">
        <v>700000</v>
      </c>
    </row>
    <row r="474" spans="1:3" ht="14.4">
      <c r="A474" s="11">
        <v>170493</v>
      </c>
      <c r="B474" s="24">
        <v>42982</v>
      </c>
      <c r="C474" s="35">
        <v>330000</v>
      </c>
    </row>
    <row r="475" spans="1:3" ht="14.4">
      <c r="A475" s="11">
        <v>170494</v>
      </c>
      <c r="B475" s="24">
        <v>42993</v>
      </c>
      <c r="C475" s="35">
        <v>600000</v>
      </c>
    </row>
    <row r="476" spans="1:3" ht="14.4">
      <c r="A476" s="11">
        <v>170495</v>
      </c>
      <c r="B476" s="24">
        <v>42993</v>
      </c>
      <c r="C476" s="35">
        <v>1750000</v>
      </c>
    </row>
    <row r="477" spans="1:3" ht="14.4">
      <c r="A477" s="11">
        <v>170497</v>
      </c>
      <c r="B477" s="24">
        <v>43005</v>
      </c>
      <c r="C477" s="35">
        <v>300000</v>
      </c>
    </row>
    <row r="478" spans="1:3" ht="14.4">
      <c r="A478" s="11">
        <v>170498</v>
      </c>
      <c r="B478" s="24">
        <v>43004</v>
      </c>
      <c r="C478" s="35">
        <v>300000</v>
      </c>
    </row>
    <row r="479" spans="1:3" ht="14.4">
      <c r="A479" s="11">
        <v>170499</v>
      </c>
      <c r="B479" s="24">
        <v>43069</v>
      </c>
      <c r="C479" s="31">
        <v>1150000</v>
      </c>
    </row>
    <row r="480" spans="1:3" ht="14.4">
      <c r="A480" s="11">
        <v>170499</v>
      </c>
      <c r="B480" s="24">
        <v>43010</v>
      </c>
      <c r="C480" s="35">
        <v>1300000</v>
      </c>
    </row>
    <row r="481" spans="1:3" ht="14.4">
      <c r="A481" s="11">
        <v>170499</v>
      </c>
      <c r="B481" s="24">
        <v>43039</v>
      </c>
      <c r="C481" s="35">
        <v>1300000</v>
      </c>
    </row>
    <row r="482" spans="1:3" ht="14.4">
      <c r="A482" s="11">
        <v>170499</v>
      </c>
      <c r="B482" s="24">
        <v>43053</v>
      </c>
      <c r="C482" s="31">
        <v>2000000</v>
      </c>
    </row>
    <row r="483" spans="1:3" ht="14.4">
      <c r="A483" s="11">
        <v>170500</v>
      </c>
      <c r="B483" s="24">
        <v>43010</v>
      </c>
      <c r="C483" s="17">
        <v>300000</v>
      </c>
    </row>
    <row r="484" spans="1:3" ht="14.4">
      <c r="A484" s="11">
        <v>170501</v>
      </c>
      <c r="B484" s="24">
        <v>43019</v>
      </c>
      <c r="C484" s="35">
        <v>60000</v>
      </c>
    </row>
    <row r="485" spans="1:3" ht="14.4">
      <c r="A485" s="11">
        <v>170501</v>
      </c>
      <c r="B485" s="24">
        <v>43010</v>
      </c>
      <c r="C485" s="17">
        <v>200000</v>
      </c>
    </row>
    <row r="486" spans="1:3" ht="14.4">
      <c r="A486" s="11">
        <v>170502</v>
      </c>
      <c r="B486" s="24">
        <v>43010</v>
      </c>
      <c r="C486" s="17">
        <v>200000</v>
      </c>
    </row>
    <row r="487" spans="1:3" ht="14.4">
      <c r="A487" s="11">
        <v>170503</v>
      </c>
      <c r="B487" s="24">
        <v>43010</v>
      </c>
      <c r="C487" s="17">
        <v>350000</v>
      </c>
    </row>
    <row r="488" spans="1:3" ht="14.4">
      <c r="A488" s="11">
        <v>170506</v>
      </c>
      <c r="B488" s="24">
        <v>43010</v>
      </c>
      <c r="C488" s="17">
        <v>2200000</v>
      </c>
    </row>
    <row r="489" spans="1:3" ht="14.4">
      <c r="A489" s="11">
        <v>170506</v>
      </c>
      <c r="B489" s="24">
        <v>43041</v>
      </c>
      <c r="C489" s="31">
        <v>2200000</v>
      </c>
    </row>
    <row r="490" spans="1:3" ht="14.4">
      <c r="A490" s="11">
        <v>170507</v>
      </c>
      <c r="B490" s="24">
        <v>43011</v>
      </c>
      <c r="C490" s="17">
        <v>5000000</v>
      </c>
    </row>
    <row r="491" spans="1:3" ht="14.4">
      <c r="A491" s="11">
        <v>170507</v>
      </c>
      <c r="B491" s="24">
        <v>43018</v>
      </c>
      <c r="C491" s="35">
        <v>112000000</v>
      </c>
    </row>
    <row r="492" spans="1:3" ht="14.4">
      <c r="A492" s="11">
        <v>170508</v>
      </c>
      <c r="B492" s="24">
        <v>43011</v>
      </c>
      <c r="C492" s="75">
        <v>13860000</v>
      </c>
    </row>
    <row r="493" spans="1:3" ht="14.4">
      <c r="A493" s="11">
        <v>170508</v>
      </c>
      <c r="B493" s="24">
        <v>43042</v>
      </c>
      <c r="C493" s="31">
        <v>55440000</v>
      </c>
    </row>
    <row r="494" spans="1:3" ht="14.4">
      <c r="A494" s="11">
        <v>170510</v>
      </c>
      <c r="B494" s="24">
        <v>43011</v>
      </c>
      <c r="C494" s="35">
        <v>15250000</v>
      </c>
    </row>
    <row r="495" spans="1:3" ht="14.4">
      <c r="A495" s="11">
        <v>170511</v>
      </c>
      <c r="B495" s="24">
        <v>43014</v>
      </c>
      <c r="C495" s="75">
        <v>1000000</v>
      </c>
    </row>
    <row r="496" spans="1:3" ht="14.4">
      <c r="A496" s="11">
        <v>170512</v>
      </c>
      <c r="B496" s="24">
        <v>42797</v>
      </c>
      <c r="C496" s="51">
        <v>500000</v>
      </c>
    </row>
    <row r="497" spans="1:3" ht="14.4">
      <c r="A497" s="11">
        <v>170512</v>
      </c>
      <c r="B497" s="24">
        <v>42816</v>
      </c>
      <c r="C497" s="51">
        <v>500000</v>
      </c>
    </row>
    <row r="498" spans="1:3" ht="14.4">
      <c r="A498" s="11">
        <v>170512</v>
      </c>
      <c r="B498" s="24">
        <v>42842</v>
      </c>
      <c r="C498" s="17">
        <v>800000</v>
      </c>
    </row>
    <row r="499" spans="1:3" ht="14.4">
      <c r="A499" s="11">
        <v>170512</v>
      </c>
      <c r="B499" s="24">
        <v>42933</v>
      </c>
      <c r="C499" s="51">
        <v>2200000</v>
      </c>
    </row>
    <row r="500" spans="1:3" ht="14.4">
      <c r="A500" s="11">
        <v>170512</v>
      </c>
      <c r="B500" s="24">
        <v>42947</v>
      </c>
      <c r="C500" s="51">
        <v>4500000</v>
      </c>
    </row>
    <row r="501" spans="1:3" ht="14.4">
      <c r="A501" s="11">
        <v>170512</v>
      </c>
      <c r="B501" s="24">
        <v>42891</v>
      </c>
      <c r="C501" s="51">
        <v>4500000</v>
      </c>
    </row>
    <row r="502" spans="1:3" ht="14.4">
      <c r="A502" s="11">
        <v>170512</v>
      </c>
      <c r="B502" s="24">
        <v>42797</v>
      </c>
      <c r="C502" s="52">
        <v>5000000</v>
      </c>
    </row>
    <row r="503" spans="1:3" ht="14.4">
      <c r="A503" s="11">
        <v>170512</v>
      </c>
      <c r="B503" s="24">
        <v>42861</v>
      </c>
      <c r="C503" s="56">
        <v>5000000</v>
      </c>
    </row>
    <row r="504" spans="1:3" ht="14.4">
      <c r="A504" s="11">
        <v>170512</v>
      </c>
      <c r="B504" s="24">
        <v>42832</v>
      </c>
      <c r="C504" s="56">
        <v>5000000</v>
      </c>
    </row>
    <row r="505" spans="1:3" ht="14.4">
      <c r="A505" s="11">
        <v>170512</v>
      </c>
      <c r="B505" s="24">
        <v>42877</v>
      </c>
      <c r="C505" s="51">
        <v>6300000</v>
      </c>
    </row>
    <row r="506" spans="1:3" ht="14.4">
      <c r="A506" s="11">
        <v>170512</v>
      </c>
      <c r="B506" s="24">
        <v>42989</v>
      </c>
      <c r="C506" s="35">
        <v>6300000</v>
      </c>
    </row>
    <row r="507" spans="1:3" ht="14.4">
      <c r="A507" s="11">
        <v>170512</v>
      </c>
      <c r="B507" s="24">
        <v>43080</v>
      </c>
      <c r="C507" s="31">
        <v>6930000</v>
      </c>
    </row>
    <row r="508" spans="1:3" ht="14.4">
      <c r="A508" s="11">
        <v>170512</v>
      </c>
      <c r="B508" s="24">
        <v>43017</v>
      </c>
      <c r="C508" s="35">
        <v>6930000</v>
      </c>
    </row>
    <row r="509" spans="1:3" ht="14.4">
      <c r="A509" s="11">
        <v>170512</v>
      </c>
      <c r="B509" s="24">
        <v>43047</v>
      </c>
      <c r="C509" s="31">
        <v>6930000</v>
      </c>
    </row>
    <row r="510" spans="1:3" ht="14.4">
      <c r="A510" s="11">
        <v>170512</v>
      </c>
      <c r="B510" s="24">
        <v>42926</v>
      </c>
      <c r="C510" s="56">
        <v>6930000</v>
      </c>
    </row>
    <row r="511" spans="1:3" ht="14.4">
      <c r="A511" s="11">
        <v>170512</v>
      </c>
      <c r="B511" s="24">
        <v>42936</v>
      </c>
      <c r="C511" s="51">
        <v>6930000</v>
      </c>
    </row>
    <row r="512" spans="1:3" ht="14.4">
      <c r="A512" s="11">
        <v>170512</v>
      </c>
      <c r="B512" s="24">
        <v>42906</v>
      </c>
      <c r="C512" s="51">
        <v>6930000</v>
      </c>
    </row>
    <row r="513" spans="1:3" ht="14.4">
      <c r="A513" s="11">
        <v>170512</v>
      </c>
      <c r="B513" s="24">
        <v>42956</v>
      </c>
      <c r="C513" s="56">
        <v>6930000</v>
      </c>
    </row>
    <row r="514" spans="1:3" ht="14.4">
      <c r="A514" s="11">
        <v>170512</v>
      </c>
      <c r="B514" s="24">
        <v>42968</v>
      </c>
      <c r="C514" s="56">
        <v>6930000</v>
      </c>
    </row>
    <row r="515" spans="1:3" ht="14.4">
      <c r="A515" s="11">
        <v>170514</v>
      </c>
      <c r="B515" s="24">
        <v>43018</v>
      </c>
      <c r="C515" s="35">
        <v>100000</v>
      </c>
    </row>
    <row r="516" spans="1:3" ht="14.4">
      <c r="A516" s="11">
        <v>170514</v>
      </c>
      <c r="B516" s="24">
        <v>43021</v>
      </c>
      <c r="C516" s="35">
        <v>100000</v>
      </c>
    </row>
    <row r="517" spans="1:3" ht="14.4">
      <c r="A517" s="11">
        <v>170518</v>
      </c>
      <c r="B517" s="24">
        <v>43032</v>
      </c>
      <c r="C517" s="35">
        <v>900000</v>
      </c>
    </row>
    <row r="518" spans="1:3" ht="14.4">
      <c r="A518" s="11">
        <v>170518</v>
      </c>
      <c r="B518" s="24">
        <v>43019</v>
      </c>
      <c r="C518" s="35">
        <v>1200000</v>
      </c>
    </row>
    <row r="519" spans="1:3" ht="14.4">
      <c r="A519" s="11">
        <v>170524</v>
      </c>
      <c r="B519" s="24">
        <v>43022</v>
      </c>
      <c r="C519" s="35">
        <v>4500000</v>
      </c>
    </row>
    <row r="520" spans="1:3" ht="14.4">
      <c r="A520" s="11">
        <v>170525</v>
      </c>
      <c r="B520" s="24">
        <v>43024</v>
      </c>
      <c r="C520" s="35">
        <v>1700000</v>
      </c>
    </row>
    <row r="521" spans="1:3" ht="14.4">
      <c r="A521" s="11">
        <v>170526</v>
      </c>
      <c r="B521" s="24">
        <v>43028</v>
      </c>
      <c r="C521" s="35">
        <v>1500000</v>
      </c>
    </row>
    <row r="522" spans="1:3" ht="14.4">
      <c r="A522" s="11">
        <v>170527</v>
      </c>
      <c r="B522" s="24">
        <v>43034</v>
      </c>
      <c r="C522" s="35">
        <v>700000</v>
      </c>
    </row>
    <row r="523" spans="1:3" ht="14.4">
      <c r="A523" s="11">
        <v>170529</v>
      </c>
      <c r="B523" s="24">
        <v>43038</v>
      </c>
      <c r="C523" s="35">
        <v>700000</v>
      </c>
    </row>
    <row r="524" spans="1:3" ht="14.4">
      <c r="A524" s="11">
        <v>170534</v>
      </c>
      <c r="B524" s="24">
        <v>43042</v>
      </c>
      <c r="C524" s="31">
        <v>4500000</v>
      </c>
    </row>
    <row r="525" spans="1:3" ht="14.4">
      <c r="A525" s="11">
        <v>170537</v>
      </c>
      <c r="B525" s="24">
        <v>43043</v>
      </c>
      <c r="C525" s="31">
        <v>800000</v>
      </c>
    </row>
    <row r="526" spans="1:3" ht="14.4">
      <c r="A526" s="11">
        <v>170537</v>
      </c>
      <c r="B526" s="24">
        <v>43045</v>
      </c>
      <c r="C526" s="31">
        <v>1800000</v>
      </c>
    </row>
    <row r="527" spans="1:3" ht="14.4">
      <c r="A527" s="11">
        <v>170537</v>
      </c>
      <c r="B527" s="24">
        <v>43043</v>
      </c>
      <c r="C527" s="31">
        <v>2800000</v>
      </c>
    </row>
    <row r="528" spans="1:3" ht="14.4">
      <c r="A528" s="11">
        <v>170539</v>
      </c>
      <c r="B528" s="24">
        <v>43045</v>
      </c>
      <c r="C528" s="31">
        <v>7600000</v>
      </c>
    </row>
    <row r="529" spans="1:3" ht="14.4">
      <c r="A529" s="11">
        <v>170541</v>
      </c>
      <c r="B529" s="24">
        <v>43045</v>
      </c>
      <c r="C529" s="31">
        <v>400000</v>
      </c>
    </row>
    <row r="530" spans="1:3" ht="14.4">
      <c r="A530" s="11">
        <v>170544</v>
      </c>
      <c r="B530" s="24">
        <v>43047</v>
      </c>
      <c r="C530" s="31">
        <v>2000000</v>
      </c>
    </row>
    <row r="531" spans="1:3" ht="14.4">
      <c r="A531" s="11">
        <v>170545</v>
      </c>
      <c r="B531" s="24">
        <v>43046</v>
      </c>
      <c r="C531" s="31">
        <v>400000</v>
      </c>
    </row>
    <row r="532" spans="1:3" ht="14.4">
      <c r="A532" s="11">
        <v>170547</v>
      </c>
      <c r="B532" s="24">
        <v>43045</v>
      </c>
      <c r="C532" s="31">
        <v>1450000</v>
      </c>
    </row>
    <row r="533" spans="1:3" ht="14.4">
      <c r="A533" s="11">
        <v>170549</v>
      </c>
      <c r="B533" s="24">
        <v>43045</v>
      </c>
      <c r="C533" s="35">
        <v>29700000</v>
      </c>
    </row>
    <row r="534" spans="1:3" ht="14.4">
      <c r="A534" s="11">
        <v>170550</v>
      </c>
      <c r="B534" s="24">
        <v>43046</v>
      </c>
      <c r="C534" s="31">
        <v>5000000</v>
      </c>
    </row>
    <row r="535" spans="1:3" ht="14.4">
      <c r="A535" s="11">
        <v>170552</v>
      </c>
      <c r="B535" s="24">
        <v>43056</v>
      </c>
      <c r="C535" s="31">
        <v>3800000</v>
      </c>
    </row>
    <row r="536" spans="1:3" ht="14.4">
      <c r="A536" s="11">
        <v>170553</v>
      </c>
      <c r="B536" s="24">
        <v>43056</v>
      </c>
      <c r="C536" s="31">
        <v>1050000</v>
      </c>
    </row>
    <row r="537" spans="1:3" ht="14.4">
      <c r="A537" s="11">
        <v>170555</v>
      </c>
      <c r="B537" s="24">
        <v>43052</v>
      </c>
      <c r="C537" s="31">
        <v>900000</v>
      </c>
    </row>
    <row r="538" spans="1:3" ht="14.4">
      <c r="A538" s="11">
        <v>170559</v>
      </c>
      <c r="B538" s="24">
        <v>43061</v>
      </c>
      <c r="C538" s="31">
        <v>50000</v>
      </c>
    </row>
    <row r="539" spans="1:3" ht="14.4">
      <c r="A539" s="11">
        <v>170560</v>
      </c>
      <c r="B539" s="24">
        <v>43061</v>
      </c>
      <c r="C539" s="31">
        <v>300000</v>
      </c>
    </row>
    <row r="540" spans="1:3" ht="14.4">
      <c r="A540" s="11">
        <v>170561</v>
      </c>
      <c r="B540" s="24">
        <v>43066</v>
      </c>
      <c r="C540" s="31">
        <v>17500000</v>
      </c>
    </row>
    <row r="541" spans="1:3" ht="14.4">
      <c r="A541" s="11">
        <v>170565</v>
      </c>
      <c r="B541" s="24">
        <v>43066</v>
      </c>
      <c r="C541" s="35">
        <v>500000</v>
      </c>
    </row>
    <row r="542" spans="1:3" ht="14.4">
      <c r="A542" s="11">
        <v>170566</v>
      </c>
      <c r="B542" s="24">
        <v>43069</v>
      </c>
      <c r="C542" s="35">
        <v>100000</v>
      </c>
    </row>
    <row r="543" spans="1:3" ht="14.4">
      <c r="A543" s="11">
        <v>170567</v>
      </c>
      <c r="B543" s="24">
        <v>43076</v>
      </c>
      <c r="C543" s="35">
        <v>4800000</v>
      </c>
    </row>
    <row r="544" spans="1:3" ht="14.4">
      <c r="A544" s="11">
        <v>170572</v>
      </c>
      <c r="B544" s="24">
        <v>43074</v>
      </c>
      <c r="C544" s="31">
        <v>41500000</v>
      </c>
    </row>
    <row r="545" spans="1:3" ht="14.4">
      <c r="A545" s="11">
        <v>170574</v>
      </c>
      <c r="B545" s="24">
        <v>43075</v>
      </c>
      <c r="C545" s="31">
        <v>20000000</v>
      </c>
    </row>
    <row r="546" spans="1:3" ht="14.4">
      <c r="A546" s="11">
        <v>170575</v>
      </c>
      <c r="B546" s="24">
        <v>43055</v>
      </c>
      <c r="C546" s="31">
        <v>17699999.9</v>
      </c>
    </row>
    <row r="547" spans="1:3" ht="14.4">
      <c r="A547" s="11">
        <v>170577</v>
      </c>
      <c r="B547" s="24">
        <v>43088</v>
      </c>
      <c r="C547" s="31">
        <v>3300000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289">
      <selection activeCell="G22" sqref="G22"/>
    </sheetView>
  </sheetViews>
  <sheetFormatPr defaultColWidth="9.140625" defaultRowHeight="15"/>
  <cols>
    <col min="1" max="1" width="8.57421875" style="0" customWidth="1"/>
    <col min="2" max="2" width="88.7109375" style="0" hidden="1" customWidth="1"/>
    <col min="3" max="3" width="11.28125" style="0" customWidth="1"/>
    <col min="4" max="5" width="13.28125" style="0" customWidth="1"/>
    <col min="6" max="7" width="8.57421875" style="0" customWidth="1"/>
    <col min="8" max="8" width="19.7109375" style="6" customWidth="1"/>
    <col min="9" max="10" width="13.28125" style="6" customWidth="1"/>
    <col min="11" max="1025" width="8.57421875" style="0" customWidth="1"/>
  </cols>
  <sheetData>
    <row r="1" ht="14.4">
      <c r="H1" s="6" t="s">
        <v>1068</v>
      </c>
    </row>
    <row r="3" spans="1:9" ht="14.4">
      <c r="A3" t="s">
        <v>1069</v>
      </c>
      <c r="C3">
        <f>MIN($C$7:$C$319)</f>
        <v>244</v>
      </c>
      <c r="D3">
        <f>MIN($D$7:$D$319)</f>
        <v>1</v>
      </c>
      <c r="E3">
        <f>MIN($E$7:$E$319)</f>
        <v>8000</v>
      </c>
      <c r="H3" s="7" t="s">
        <v>1070</v>
      </c>
      <c r="I3" s="7">
        <v>1</v>
      </c>
    </row>
    <row r="4" spans="1:9" ht="14.4">
      <c r="A4" t="s">
        <v>1071</v>
      </c>
      <c r="C4">
        <f>MAX($C$7:$C$319)</f>
        <v>596</v>
      </c>
      <c r="D4">
        <f>MAX($D$7:$D$319)</f>
        <v>30</v>
      </c>
      <c r="E4">
        <f>MAX($E$7:$E$319)</f>
        <v>220950000</v>
      </c>
      <c r="H4" s="7" t="s">
        <v>1072</v>
      </c>
      <c r="I4" s="7">
        <v>100</v>
      </c>
    </row>
    <row r="5" spans="8:9" ht="14.4">
      <c r="H5" s="7"/>
      <c r="I5" s="7"/>
    </row>
    <row r="6" spans="1:10" ht="14.4">
      <c r="A6" t="s">
        <v>1073</v>
      </c>
      <c r="B6" t="s">
        <v>1074</v>
      </c>
      <c r="C6" t="s">
        <v>1075</v>
      </c>
      <c r="D6" t="s">
        <v>1076</v>
      </c>
      <c r="E6" t="s">
        <v>1077</v>
      </c>
      <c r="H6" s="6" t="s">
        <v>1075</v>
      </c>
      <c r="I6" s="6" t="s">
        <v>1076</v>
      </c>
      <c r="J6" s="6" t="s">
        <v>1077</v>
      </c>
    </row>
    <row r="7" spans="1:10" ht="14.4">
      <c r="A7">
        <v>170001</v>
      </c>
      <c r="B7" t="s">
        <v>41</v>
      </c>
      <c r="C7">
        <v>560</v>
      </c>
      <c r="D7">
        <v>1</v>
      </c>
      <c r="E7">
        <v>87500000</v>
      </c>
      <c r="H7" s="6">
        <f>ROUND((C7-$C$3)*($I$4-$I$3)/($C$4-$C$3)+$I$3,2)</f>
        <v>89.88</v>
      </c>
      <c r="I7" s="6">
        <f>ROUND((D7-$D$3)*($I$4-$I$3)/($D$4-$D$3)+$I$3,2)</f>
        <v>1</v>
      </c>
      <c r="J7" s="6">
        <f>ROUND((E7-$E$3)*($I$4-$I$3)/($E$4-$E$3)+$I$3,2)</f>
        <v>40.2</v>
      </c>
    </row>
    <row r="8" spans="1:10" ht="14.4">
      <c r="A8">
        <v>170002</v>
      </c>
      <c r="B8" t="s">
        <v>45</v>
      </c>
      <c r="C8">
        <v>547</v>
      </c>
      <c r="D8">
        <v>4</v>
      </c>
      <c r="E8">
        <v>14100000</v>
      </c>
      <c r="H8" s="6">
        <f>ROUND((C8-$C$3)*($I$4-$I$3)/($C$4-$C$3)+$I$3,2)</f>
        <v>86.22</v>
      </c>
      <c r="I8" s="6">
        <f>ROUND((D8-$D$3)*($I$4-$I$3)/($D$4-$D$3)+$I$3,2)</f>
        <v>11.24</v>
      </c>
      <c r="J8" s="6">
        <f>ROUND((E8-$E$3)*($I$4-$I$3)/($E$4-$E$3)+$I$3,2)</f>
        <v>7.31</v>
      </c>
    </row>
    <row r="9" spans="1:10" ht="14.4">
      <c r="A9">
        <v>170003</v>
      </c>
      <c r="B9" t="s">
        <v>53</v>
      </c>
      <c r="C9">
        <v>495</v>
      </c>
      <c r="D9">
        <v>3</v>
      </c>
      <c r="E9">
        <v>3000000</v>
      </c>
      <c r="H9" s="6">
        <f>ROUND((C9-$C$3)*($I$4-$I$3)/($C$4-$C$3)+$I$3,2)</f>
        <v>71.59</v>
      </c>
      <c r="I9" s="6">
        <f>ROUND((D9-$D$3)*($I$4-$I$3)/($D$4-$D$3)+$I$3,2)</f>
        <v>7.83</v>
      </c>
      <c r="J9" s="6">
        <f>ROUND((E9-$E$3)*($I$4-$I$3)/($E$4-$E$3)+$I$3,2)</f>
        <v>2.34</v>
      </c>
    </row>
    <row r="10" spans="1:10" ht="14.4">
      <c r="A10">
        <v>170004</v>
      </c>
      <c r="B10" t="s">
        <v>59</v>
      </c>
      <c r="C10">
        <v>474</v>
      </c>
      <c r="D10">
        <v>3</v>
      </c>
      <c r="E10">
        <v>3300000</v>
      </c>
      <c r="H10" s="6">
        <f>ROUND((C10-$C$3)*($I$4-$I$3)/($C$4-$C$3)+$I$3,2)</f>
        <v>65.69</v>
      </c>
      <c r="I10" s="6">
        <f>ROUND((D10-$D$3)*($I$4-$I$3)/($D$4-$D$3)+$I$3,2)</f>
        <v>7.83</v>
      </c>
      <c r="J10" s="6">
        <f>ROUND((E10-$E$3)*($I$4-$I$3)/($E$4-$E$3)+$I$3,2)</f>
        <v>2.48</v>
      </c>
    </row>
    <row r="11" spans="1:10" ht="14.4">
      <c r="A11">
        <v>170005</v>
      </c>
      <c r="B11" t="s">
        <v>65</v>
      </c>
      <c r="C11">
        <v>505</v>
      </c>
      <c r="D11">
        <v>1</v>
      </c>
      <c r="E11">
        <v>26000000</v>
      </c>
      <c r="H11" s="6">
        <f>ROUND((C11-$C$3)*($I$4-$I$3)/($C$4-$C$3)+$I$3,2)</f>
        <v>74.41</v>
      </c>
      <c r="I11" s="6">
        <f>ROUND((D11-$D$3)*($I$4-$I$3)/($D$4-$D$3)+$I$3,2)</f>
        <v>1</v>
      </c>
      <c r="J11" s="6">
        <f>ROUND((E11-$E$3)*($I$4-$I$3)/($E$4-$E$3)+$I$3,2)</f>
        <v>12.65</v>
      </c>
    </row>
    <row r="12" spans="1:10" ht="14.4">
      <c r="A12">
        <v>170006</v>
      </c>
      <c r="B12" t="s">
        <v>68</v>
      </c>
      <c r="C12">
        <v>434</v>
      </c>
      <c r="D12">
        <v>1</v>
      </c>
      <c r="E12">
        <v>1000000</v>
      </c>
      <c r="H12" s="6">
        <f>ROUND((C12-$C$3)*($I$4-$I$3)/($C$4-$C$3)+$I$3,2)</f>
        <v>54.44</v>
      </c>
      <c r="I12" s="6">
        <f>ROUND((D12-$D$3)*($I$4-$I$3)/($D$4-$D$3)+$I$3,2)</f>
        <v>1</v>
      </c>
      <c r="J12" s="6">
        <f>ROUND((E12-$E$3)*($I$4-$I$3)/($E$4-$E$3)+$I$3,2)</f>
        <v>1.44</v>
      </c>
    </row>
    <row r="13" spans="1:10" ht="14.4">
      <c r="A13">
        <v>170007</v>
      </c>
      <c r="B13" t="s">
        <v>71</v>
      </c>
      <c r="C13">
        <v>311</v>
      </c>
      <c r="D13">
        <v>2</v>
      </c>
      <c r="E13">
        <v>5800000</v>
      </c>
      <c r="H13" s="6">
        <f>ROUND((C13-$C$3)*($I$4-$I$3)/($C$4-$C$3)+$I$3,2)</f>
        <v>19.84</v>
      </c>
      <c r="I13" s="6">
        <f>ROUND((D13-$D$3)*($I$4-$I$3)/($D$4-$D$3)+$I$3,2)</f>
        <v>4.41</v>
      </c>
      <c r="J13" s="6">
        <f>ROUND((E13-$E$3)*($I$4-$I$3)/($E$4-$E$3)+$I$3,2)</f>
        <v>3.6</v>
      </c>
    </row>
    <row r="14" spans="1:10" ht="14.4">
      <c r="A14">
        <v>170008</v>
      </c>
      <c r="B14" t="s">
        <v>76</v>
      </c>
      <c r="C14">
        <v>288</v>
      </c>
      <c r="D14">
        <v>4</v>
      </c>
      <c r="E14">
        <v>2150000</v>
      </c>
      <c r="H14" s="6">
        <f>ROUND((C14-$C$3)*($I$4-$I$3)/($C$4-$C$3)+$I$3,2)</f>
        <v>13.38</v>
      </c>
      <c r="I14" s="6">
        <f>ROUND((D14-$D$3)*($I$4-$I$3)/($D$4-$D$3)+$I$3,2)</f>
        <v>11.24</v>
      </c>
      <c r="J14" s="6">
        <f>ROUND((E14-$E$3)*($I$4-$I$3)/($E$4-$E$3)+$I$3,2)</f>
        <v>1.96</v>
      </c>
    </row>
    <row r="15" spans="1:10" ht="14.4">
      <c r="A15">
        <v>170009</v>
      </c>
      <c r="B15" t="s">
        <v>83</v>
      </c>
      <c r="C15">
        <v>380</v>
      </c>
      <c r="D15">
        <v>1</v>
      </c>
      <c r="E15">
        <v>5600000</v>
      </c>
      <c r="H15" s="6">
        <f>ROUND((C15-$C$3)*($I$4-$I$3)/($C$4-$C$3)+$I$3,2)</f>
        <v>39.25</v>
      </c>
      <c r="I15" s="6">
        <f>ROUND((D15-$D$3)*($I$4-$I$3)/($D$4-$D$3)+$I$3,2)</f>
        <v>1</v>
      </c>
      <c r="J15" s="6">
        <f>ROUND((E15-$E$3)*($I$4-$I$3)/($E$4-$E$3)+$I$3,2)</f>
        <v>3.51</v>
      </c>
    </row>
    <row r="16" spans="1:10" ht="14.4">
      <c r="A16">
        <v>170010</v>
      </c>
      <c r="B16" t="s">
        <v>85</v>
      </c>
      <c r="C16">
        <v>370</v>
      </c>
      <c r="D16">
        <v>1</v>
      </c>
      <c r="E16">
        <v>66500000</v>
      </c>
      <c r="H16" s="6">
        <f>ROUND((C16-$C$3)*($I$4-$I$3)/($C$4-$C$3)+$I$3,2)</f>
        <v>36.44</v>
      </c>
      <c r="I16" s="6">
        <f>ROUND((D16-$D$3)*($I$4-$I$3)/($D$4-$D$3)+$I$3,2)</f>
        <v>1</v>
      </c>
      <c r="J16" s="6">
        <f>ROUND((E16-$E$3)*($I$4-$I$3)/($E$4-$E$3)+$I$3,2)</f>
        <v>30.79</v>
      </c>
    </row>
    <row r="17" spans="1:10" ht="14.4">
      <c r="A17">
        <v>170011</v>
      </c>
      <c r="B17" t="s">
        <v>88</v>
      </c>
      <c r="C17">
        <v>369</v>
      </c>
      <c r="D17">
        <v>3</v>
      </c>
      <c r="E17">
        <v>3000000</v>
      </c>
      <c r="H17" s="6">
        <f>ROUND((C17-$C$3)*($I$4-$I$3)/($C$4-$C$3)+$I$3,2)</f>
        <v>36.16</v>
      </c>
      <c r="I17" s="6">
        <f>ROUND((D17-$D$3)*($I$4-$I$3)/($D$4-$D$3)+$I$3,2)</f>
        <v>7.83</v>
      </c>
      <c r="J17" s="6">
        <f>ROUND((E17-$E$3)*($I$4-$I$3)/($E$4-$E$3)+$I$3,2)</f>
        <v>2.34</v>
      </c>
    </row>
    <row r="18" spans="1:10" ht="14.4">
      <c r="A18">
        <v>170012</v>
      </c>
      <c r="B18" t="s">
        <v>92</v>
      </c>
      <c r="C18">
        <v>364</v>
      </c>
      <c r="D18">
        <v>1</v>
      </c>
      <c r="E18">
        <v>600000</v>
      </c>
      <c r="H18" s="6">
        <f>ROUND((C18-$C$3)*($I$4-$I$3)/($C$4-$C$3)+$I$3,2)</f>
        <v>34.75</v>
      </c>
      <c r="I18" s="6">
        <f>ROUND((D18-$D$3)*($I$4-$I$3)/($D$4-$D$3)+$I$3,2)</f>
        <v>1</v>
      </c>
      <c r="J18" s="6">
        <f>ROUND((E18-$E$3)*($I$4-$I$3)/($E$4-$E$3)+$I$3,2)</f>
        <v>1.27</v>
      </c>
    </row>
    <row r="19" spans="1:10" ht="14.4">
      <c r="A19">
        <v>170013</v>
      </c>
      <c r="B19" t="s">
        <v>94</v>
      </c>
      <c r="C19">
        <v>253</v>
      </c>
      <c r="D19">
        <v>4</v>
      </c>
      <c r="E19">
        <v>9100000</v>
      </c>
      <c r="H19" s="6">
        <f>ROUND((C19-$C$3)*($I$4-$I$3)/($C$4-$C$3)+$I$3,2)</f>
        <v>3.53</v>
      </c>
      <c r="I19" s="6">
        <f>ROUND((D19-$D$3)*($I$4-$I$3)/($D$4-$D$3)+$I$3,2)</f>
        <v>11.24</v>
      </c>
      <c r="J19" s="6">
        <f>ROUND((E19-$E$3)*($I$4-$I$3)/($E$4-$E$3)+$I$3,2)</f>
        <v>5.07</v>
      </c>
    </row>
    <row r="20" spans="1:10" ht="14.4">
      <c r="A20">
        <v>170014</v>
      </c>
      <c r="B20" t="s">
        <v>103</v>
      </c>
      <c r="C20">
        <v>366</v>
      </c>
      <c r="D20">
        <v>2</v>
      </c>
      <c r="E20">
        <v>6000000</v>
      </c>
      <c r="H20" s="6">
        <f>ROUND((C20-$C$3)*($I$4-$I$3)/($C$4-$C$3)+$I$3,2)</f>
        <v>35.31</v>
      </c>
      <c r="I20" s="6">
        <f>ROUND((D20-$D$3)*($I$4-$I$3)/($D$4-$D$3)+$I$3,2)</f>
        <v>4.41</v>
      </c>
      <c r="J20" s="6">
        <f>ROUND((E20-$E$3)*($I$4-$I$3)/($E$4-$E$3)+$I$3,2)</f>
        <v>3.68</v>
      </c>
    </row>
    <row r="21" spans="1:10" ht="14.4">
      <c r="A21">
        <v>170015</v>
      </c>
      <c r="B21" t="s">
        <v>106</v>
      </c>
      <c r="C21">
        <v>331</v>
      </c>
      <c r="D21">
        <v>2</v>
      </c>
      <c r="E21">
        <v>8637000</v>
      </c>
      <c r="H21" s="6">
        <f>ROUND((C21-$C$3)*($I$4-$I$3)/($C$4-$C$3)+$I$3,2)</f>
        <v>25.47</v>
      </c>
      <c r="I21" s="6">
        <f>ROUND((D21-$D$3)*($I$4-$I$3)/($D$4-$D$3)+$I$3,2)</f>
        <v>4.41</v>
      </c>
      <c r="J21" s="6">
        <f>ROUND((E21-$E$3)*($I$4-$I$3)/($E$4-$E$3)+$I$3,2)</f>
        <v>4.87</v>
      </c>
    </row>
    <row r="22" spans="1:10" ht="14.4">
      <c r="A22">
        <v>170017</v>
      </c>
      <c r="B22" t="s">
        <v>113</v>
      </c>
      <c r="C22">
        <v>342</v>
      </c>
      <c r="D22">
        <v>1</v>
      </c>
      <c r="E22">
        <v>4200000</v>
      </c>
      <c r="H22" s="6">
        <f>ROUND((C22-$C$3)*($I$4-$I$3)/($C$4-$C$3)+$I$3,2)</f>
        <v>28.56</v>
      </c>
      <c r="I22" s="6">
        <f>ROUND((D22-$D$3)*($I$4-$I$3)/($D$4-$D$3)+$I$3,2)</f>
        <v>1</v>
      </c>
      <c r="J22" s="6">
        <f>ROUND((E22-$E$3)*($I$4-$I$3)/($E$4-$E$3)+$I$3,2)</f>
        <v>2.88</v>
      </c>
    </row>
    <row r="23" spans="1:10" ht="14.4">
      <c r="A23">
        <v>170019</v>
      </c>
      <c r="B23" t="s">
        <v>115</v>
      </c>
      <c r="C23">
        <v>345</v>
      </c>
      <c r="D23">
        <v>1</v>
      </c>
      <c r="E23">
        <v>40000000</v>
      </c>
      <c r="H23" s="6">
        <f>ROUND((C23-$C$3)*($I$4-$I$3)/($C$4-$C$3)+$I$3,2)</f>
        <v>29.41</v>
      </c>
      <c r="I23" s="6">
        <f>ROUND((D23-$D$3)*($I$4-$I$3)/($D$4-$D$3)+$I$3,2)</f>
        <v>1</v>
      </c>
      <c r="J23" s="6">
        <f>ROUND((E23-$E$3)*($I$4-$I$3)/($E$4-$E$3)+$I$3,2)</f>
        <v>18.92</v>
      </c>
    </row>
    <row r="24" spans="1:10" ht="14.4">
      <c r="A24">
        <v>170020</v>
      </c>
      <c r="B24" t="s">
        <v>118</v>
      </c>
      <c r="C24">
        <v>318</v>
      </c>
      <c r="D24">
        <v>1</v>
      </c>
      <c r="E24">
        <v>12000000</v>
      </c>
      <c r="H24" s="6">
        <f>ROUND((C24-$C$3)*($I$4-$I$3)/($C$4-$C$3)+$I$3,2)</f>
        <v>21.81</v>
      </c>
      <c r="I24" s="6">
        <f>ROUND((D24-$D$3)*($I$4-$I$3)/($D$4-$D$3)+$I$3,2)</f>
        <v>1</v>
      </c>
      <c r="J24" s="6">
        <f>ROUND((E24-$E$3)*($I$4-$I$3)/($E$4-$E$3)+$I$3,2)</f>
        <v>6.37</v>
      </c>
    </row>
    <row r="25" spans="1:10" ht="14.4">
      <c r="A25">
        <v>170021</v>
      </c>
      <c r="B25" t="s">
        <v>122</v>
      </c>
      <c r="C25">
        <v>316</v>
      </c>
      <c r="D25">
        <v>1</v>
      </c>
      <c r="E25">
        <v>680000</v>
      </c>
      <c r="H25" s="6">
        <f>ROUND((C25-$C$3)*($I$4-$I$3)/($C$4-$C$3)+$I$3,2)</f>
        <v>21.25</v>
      </c>
      <c r="I25" s="6">
        <f>ROUND((D25-$D$3)*($I$4-$I$3)/($D$4-$D$3)+$I$3,2)</f>
        <v>1</v>
      </c>
      <c r="J25" s="6">
        <f>ROUND((E25-$E$3)*($I$4-$I$3)/($E$4-$E$3)+$I$3,2)</f>
        <v>1.3</v>
      </c>
    </row>
    <row r="26" spans="1:10" ht="14.4">
      <c r="A26">
        <v>170022</v>
      </c>
      <c r="B26" t="s">
        <v>125</v>
      </c>
      <c r="C26">
        <v>314</v>
      </c>
      <c r="D26">
        <v>1</v>
      </c>
      <c r="E26">
        <v>60000000</v>
      </c>
      <c r="H26" s="6">
        <f>ROUND((C26-$C$3)*($I$4-$I$3)/($C$4-$C$3)+$I$3,2)</f>
        <v>20.69</v>
      </c>
      <c r="I26" s="6">
        <f>ROUND((D26-$D$3)*($I$4-$I$3)/($D$4-$D$3)+$I$3,2)</f>
        <v>1</v>
      </c>
      <c r="J26" s="6">
        <f>ROUND((E26-$E$3)*($I$4-$I$3)/($E$4-$E$3)+$I$3,2)</f>
        <v>27.88</v>
      </c>
    </row>
    <row r="27" spans="1:10" ht="14.4">
      <c r="A27">
        <v>170023</v>
      </c>
      <c r="B27" t="s">
        <v>128</v>
      </c>
      <c r="C27">
        <v>309</v>
      </c>
      <c r="D27">
        <v>1</v>
      </c>
      <c r="E27">
        <v>1700000</v>
      </c>
      <c r="H27" s="6">
        <f>ROUND((C27-$C$3)*($I$4-$I$3)/($C$4-$C$3)+$I$3,2)</f>
        <v>19.28</v>
      </c>
      <c r="I27" s="6">
        <f>ROUND((D27-$D$3)*($I$4-$I$3)/($D$4-$D$3)+$I$3,2)</f>
        <v>1</v>
      </c>
      <c r="J27" s="6">
        <f>ROUND((E27-$E$3)*($I$4-$I$3)/($E$4-$E$3)+$I$3,2)</f>
        <v>1.76</v>
      </c>
    </row>
    <row r="28" spans="1:10" ht="14.4">
      <c r="A28">
        <v>170024</v>
      </c>
      <c r="B28" t="s">
        <v>131</v>
      </c>
      <c r="C28">
        <v>308</v>
      </c>
      <c r="D28">
        <v>2</v>
      </c>
      <c r="E28">
        <v>43500000</v>
      </c>
      <c r="H28" s="6">
        <f>ROUND((C28-$C$3)*($I$4-$I$3)/($C$4-$C$3)+$I$3,2)</f>
        <v>19</v>
      </c>
      <c r="I28" s="6">
        <f>ROUND((D28-$D$3)*($I$4-$I$3)/($D$4-$D$3)+$I$3,2)</f>
        <v>4.41</v>
      </c>
      <c r="J28" s="6">
        <f>ROUND((E28-$E$3)*($I$4-$I$3)/($E$4-$E$3)+$I$3,2)</f>
        <v>20.49</v>
      </c>
    </row>
    <row r="29" spans="1:10" ht="14.4">
      <c r="A29">
        <v>170025</v>
      </c>
      <c r="B29" t="s">
        <v>135</v>
      </c>
      <c r="C29">
        <v>311</v>
      </c>
      <c r="D29">
        <v>1</v>
      </c>
      <c r="E29">
        <v>825000</v>
      </c>
      <c r="H29" s="6">
        <f>ROUND((C29-$C$3)*($I$4-$I$3)/($C$4-$C$3)+$I$3,2)</f>
        <v>19.84</v>
      </c>
      <c r="I29" s="6">
        <f>ROUND((D29-$D$3)*($I$4-$I$3)/($D$4-$D$3)+$I$3,2)</f>
        <v>1</v>
      </c>
      <c r="J29" s="6">
        <f>ROUND((E29-$E$3)*($I$4-$I$3)/($E$4-$E$3)+$I$3,2)</f>
        <v>1.37</v>
      </c>
    </row>
    <row r="30" spans="1:10" ht="14.4">
      <c r="A30">
        <v>170027</v>
      </c>
      <c r="B30" t="s">
        <v>138</v>
      </c>
      <c r="C30">
        <v>303</v>
      </c>
      <c r="D30">
        <v>1</v>
      </c>
      <c r="E30">
        <v>700000</v>
      </c>
      <c r="H30" s="6">
        <f>ROUND((C30-$C$3)*($I$4-$I$3)/($C$4-$C$3)+$I$3,2)</f>
        <v>17.59</v>
      </c>
      <c r="I30" s="6">
        <f>ROUND((D30-$D$3)*($I$4-$I$3)/($D$4-$D$3)+$I$3,2)</f>
        <v>1</v>
      </c>
      <c r="J30" s="6">
        <f>ROUND((E30-$E$3)*($I$4-$I$3)/($E$4-$E$3)+$I$3,2)</f>
        <v>1.31</v>
      </c>
    </row>
    <row r="31" spans="1:10" ht="14.4">
      <c r="A31">
        <v>170028</v>
      </c>
      <c r="B31" t="s">
        <v>140</v>
      </c>
      <c r="C31">
        <v>290</v>
      </c>
      <c r="D31">
        <v>1</v>
      </c>
      <c r="E31">
        <v>35000000</v>
      </c>
      <c r="H31" s="6">
        <f>ROUND((C31-$C$3)*($I$4-$I$3)/($C$4-$C$3)+$I$3,2)</f>
        <v>13.94</v>
      </c>
      <c r="I31" s="6">
        <f>ROUND((D31-$D$3)*($I$4-$I$3)/($D$4-$D$3)+$I$3,2)</f>
        <v>1</v>
      </c>
      <c r="J31" s="6">
        <f>ROUND((E31-$E$3)*($I$4-$I$3)/($E$4-$E$3)+$I$3,2)</f>
        <v>16.68</v>
      </c>
    </row>
    <row r="32" spans="1:10" ht="14.4">
      <c r="A32">
        <v>170029</v>
      </c>
      <c r="B32" t="s">
        <v>143</v>
      </c>
      <c r="C32">
        <v>283</v>
      </c>
      <c r="D32">
        <v>1</v>
      </c>
      <c r="E32">
        <v>300000</v>
      </c>
      <c r="H32" s="6">
        <f>ROUND((C32-$C$3)*($I$4-$I$3)/($C$4-$C$3)+$I$3,2)</f>
        <v>11.97</v>
      </c>
      <c r="I32" s="6">
        <f>ROUND((D32-$D$3)*($I$4-$I$3)/($D$4-$D$3)+$I$3,2)</f>
        <v>1</v>
      </c>
      <c r="J32" s="6">
        <f>ROUND((E32-$E$3)*($I$4-$I$3)/($E$4-$E$3)+$I$3,2)</f>
        <v>1.13</v>
      </c>
    </row>
    <row r="33" spans="1:10" ht="14.4">
      <c r="A33">
        <v>170031</v>
      </c>
      <c r="B33" t="s">
        <v>146</v>
      </c>
      <c r="C33">
        <v>262</v>
      </c>
      <c r="D33">
        <v>1</v>
      </c>
      <c r="E33">
        <v>1500000</v>
      </c>
      <c r="H33" s="6">
        <f>ROUND((C33-$C$3)*($I$4-$I$3)/($C$4-$C$3)+$I$3,2)</f>
        <v>6.06</v>
      </c>
      <c r="I33" s="6">
        <f>ROUND((D33-$D$3)*($I$4-$I$3)/($D$4-$D$3)+$I$3,2)</f>
        <v>1</v>
      </c>
      <c r="J33" s="6">
        <f>ROUND((E33-$E$3)*($I$4-$I$3)/($E$4-$E$3)+$I$3,2)</f>
        <v>1.67</v>
      </c>
    </row>
    <row r="34" spans="1:10" ht="14.4">
      <c r="A34">
        <v>170035</v>
      </c>
      <c r="B34" t="s">
        <v>149</v>
      </c>
      <c r="C34">
        <v>261</v>
      </c>
      <c r="D34">
        <v>1</v>
      </c>
      <c r="E34">
        <v>800000</v>
      </c>
      <c r="H34" s="6">
        <f>ROUND((C34-$C$3)*($I$4-$I$3)/($C$4-$C$3)+$I$3,2)</f>
        <v>5.78</v>
      </c>
      <c r="I34" s="6">
        <f>ROUND((D34-$D$3)*($I$4-$I$3)/($D$4-$D$3)+$I$3,2)</f>
        <v>1</v>
      </c>
      <c r="J34" s="6">
        <f>ROUND((E34-$E$3)*($I$4-$I$3)/($E$4-$E$3)+$I$3,2)</f>
        <v>1.35</v>
      </c>
    </row>
    <row r="35" spans="1:10" ht="14.4">
      <c r="A35">
        <v>170036</v>
      </c>
      <c r="B35" t="s">
        <v>151</v>
      </c>
      <c r="C35">
        <v>596</v>
      </c>
      <c r="D35">
        <v>1</v>
      </c>
      <c r="E35">
        <v>1500000</v>
      </c>
      <c r="H35" s="6">
        <f>ROUND((C35-$C$3)*($I$4-$I$3)/($C$4-$C$3)+$I$3,2)</f>
        <v>100</v>
      </c>
      <c r="I35" s="6">
        <f>ROUND((D35-$D$3)*($I$4-$I$3)/($D$4-$D$3)+$I$3,2)</f>
        <v>1</v>
      </c>
      <c r="J35" s="6">
        <f>ROUND((E35-$E$3)*($I$4-$I$3)/($E$4-$E$3)+$I$3,2)</f>
        <v>1.67</v>
      </c>
    </row>
    <row r="36" spans="1:10" ht="14.4">
      <c r="A36">
        <v>170037</v>
      </c>
      <c r="B36" t="s">
        <v>152</v>
      </c>
      <c r="C36">
        <v>595</v>
      </c>
      <c r="D36">
        <v>1</v>
      </c>
      <c r="E36">
        <v>1000000</v>
      </c>
      <c r="H36" s="6">
        <f>ROUND((C36-$C$3)*($I$4-$I$3)/($C$4-$C$3)+$I$3,2)</f>
        <v>99.72</v>
      </c>
      <c r="I36" s="6">
        <f>ROUND((D36-$D$3)*($I$4-$I$3)/($D$4-$D$3)+$I$3,2)</f>
        <v>1</v>
      </c>
      <c r="J36" s="6">
        <f>ROUND((E36-$E$3)*($I$4-$I$3)/($E$4-$E$3)+$I$3,2)</f>
        <v>1.44</v>
      </c>
    </row>
    <row r="37" spans="1:10" ht="14.4">
      <c r="A37">
        <v>170038</v>
      </c>
      <c r="B37" t="s">
        <v>154</v>
      </c>
      <c r="C37">
        <v>591</v>
      </c>
      <c r="D37">
        <v>1</v>
      </c>
      <c r="E37">
        <v>40000</v>
      </c>
      <c r="H37" s="6">
        <f>ROUND((C37-$C$3)*($I$4-$I$3)/($C$4-$C$3)+$I$3,2)</f>
        <v>98.59</v>
      </c>
      <c r="I37" s="6">
        <f>ROUND((D37-$D$3)*($I$4-$I$3)/($D$4-$D$3)+$I$3,2)</f>
        <v>1</v>
      </c>
      <c r="J37" s="6">
        <f>ROUND((E37-$E$3)*($I$4-$I$3)/($E$4-$E$3)+$I$3,2)</f>
        <v>1.01</v>
      </c>
    </row>
    <row r="38" spans="1:10" ht="14.4">
      <c r="A38">
        <v>170039</v>
      </c>
      <c r="B38" t="s">
        <v>156</v>
      </c>
      <c r="C38">
        <v>590</v>
      </c>
      <c r="D38">
        <v>1</v>
      </c>
      <c r="E38">
        <v>42500000</v>
      </c>
      <c r="H38" s="6">
        <f>ROUND((C38-$C$3)*($I$4-$I$3)/($C$4-$C$3)+$I$3,2)</f>
        <v>98.31</v>
      </c>
      <c r="I38" s="6">
        <f>ROUND((D38-$D$3)*($I$4-$I$3)/($D$4-$D$3)+$I$3,2)</f>
        <v>1</v>
      </c>
      <c r="J38" s="6">
        <f>ROUND((E38-$E$3)*($I$4-$I$3)/($E$4-$E$3)+$I$3,2)</f>
        <v>20.04</v>
      </c>
    </row>
    <row r="39" spans="1:10" ht="14.4">
      <c r="A39">
        <v>170040</v>
      </c>
      <c r="B39" t="s">
        <v>158</v>
      </c>
      <c r="C39">
        <v>531</v>
      </c>
      <c r="D39">
        <v>2</v>
      </c>
      <c r="E39">
        <v>46500000</v>
      </c>
      <c r="H39" s="6">
        <f>ROUND((C39-$C$3)*($I$4-$I$3)/($C$4-$C$3)+$I$3,2)</f>
        <v>81.72</v>
      </c>
      <c r="I39" s="6">
        <f>ROUND((D39-$D$3)*($I$4-$I$3)/($D$4-$D$3)+$I$3,2)</f>
        <v>4.41</v>
      </c>
      <c r="J39" s="6">
        <f>ROUND((E39-$E$3)*($I$4-$I$3)/($E$4-$E$3)+$I$3,2)</f>
        <v>21.83</v>
      </c>
    </row>
    <row r="40" spans="1:10" ht="14.4">
      <c r="A40">
        <v>170041</v>
      </c>
      <c r="B40" t="s">
        <v>161</v>
      </c>
      <c r="C40">
        <v>281</v>
      </c>
      <c r="D40">
        <v>9</v>
      </c>
      <c r="E40">
        <v>157800000</v>
      </c>
      <c r="H40" s="6">
        <f>ROUND((C40-$C$3)*($I$4-$I$3)/($C$4-$C$3)+$I$3,2)</f>
        <v>11.41</v>
      </c>
      <c r="I40" s="6">
        <f>ROUND((D40-$D$3)*($I$4-$I$3)/($D$4-$D$3)+$I$3,2)</f>
        <v>28.31</v>
      </c>
      <c r="J40" s="6">
        <f>ROUND((E40-$E$3)*($I$4-$I$3)/($E$4-$E$3)+$I$3,2)</f>
        <v>71.7</v>
      </c>
    </row>
    <row r="41" spans="1:10" ht="14.4">
      <c r="A41">
        <v>170043</v>
      </c>
      <c r="B41" t="s">
        <v>176</v>
      </c>
      <c r="C41">
        <v>583</v>
      </c>
      <c r="D41">
        <v>1</v>
      </c>
      <c r="E41">
        <v>7000000</v>
      </c>
      <c r="H41" s="6">
        <f>ROUND((C41-$C$3)*($I$4-$I$3)/($C$4-$C$3)+$I$3,2)</f>
        <v>96.34</v>
      </c>
      <c r="I41" s="6">
        <f>ROUND((D41-$D$3)*($I$4-$I$3)/($D$4-$D$3)+$I$3,2)</f>
        <v>1</v>
      </c>
      <c r="J41" s="6">
        <f>ROUND((E41-$E$3)*($I$4-$I$3)/($E$4-$E$3)+$I$3,2)</f>
        <v>4.13</v>
      </c>
    </row>
    <row r="42" spans="1:10" ht="14.4">
      <c r="A42">
        <v>170044</v>
      </c>
      <c r="B42" t="s">
        <v>178</v>
      </c>
      <c r="C42">
        <v>318</v>
      </c>
      <c r="D42">
        <v>3</v>
      </c>
      <c r="E42">
        <v>15140000</v>
      </c>
      <c r="H42" s="6">
        <f>ROUND((C42-$C$3)*($I$4-$I$3)/($C$4-$C$3)+$I$3,2)</f>
        <v>21.81</v>
      </c>
      <c r="I42" s="6">
        <f>ROUND((D42-$D$3)*($I$4-$I$3)/($D$4-$D$3)+$I$3,2)</f>
        <v>7.83</v>
      </c>
      <c r="J42" s="6">
        <f>ROUND((E42-$E$3)*($I$4-$I$3)/($E$4-$E$3)+$I$3,2)</f>
        <v>7.78</v>
      </c>
    </row>
    <row r="43" spans="1:10" ht="14.4">
      <c r="A43">
        <v>170045</v>
      </c>
      <c r="B43" t="s">
        <v>183</v>
      </c>
      <c r="C43">
        <v>541</v>
      </c>
      <c r="D43">
        <v>3</v>
      </c>
      <c r="E43">
        <v>600000</v>
      </c>
      <c r="H43" s="6">
        <f>ROUND((C43-$C$3)*($I$4-$I$3)/($C$4-$C$3)+$I$3,2)</f>
        <v>84.53</v>
      </c>
      <c r="I43" s="6">
        <f>ROUND((D43-$D$3)*($I$4-$I$3)/($D$4-$D$3)+$I$3,2)</f>
        <v>7.83</v>
      </c>
      <c r="J43" s="6">
        <f>ROUND((E43-$E$3)*($I$4-$I$3)/($E$4-$E$3)+$I$3,2)</f>
        <v>1.27</v>
      </c>
    </row>
    <row r="44" spans="1:10" ht="14.4">
      <c r="A44">
        <v>170047</v>
      </c>
      <c r="B44" t="s">
        <v>186</v>
      </c>
      <c r="C44">
        <v>561</v>
      </c>
      <c r="D44">
        <v>7</v>
      </c>
      <c r="E44">
        <v>5423000</v>
      </c>
      <c r="H44" s="6">
        <f>ROUND((C44-$C$3)*($I$4-$I$3)/($C$4-$C$3)+$I$3,2)</f>
        <v>90.16</v>
      </c>
      <c r="I44" s="6">
        <f>ROUND((D44-$D$3)*($I$4-$I$3)/($D$4-$D$3)+$I$3,2)</f>
        <v>21.48</v>
      </c>
      <c r="J44" s="6">
        <f>ROUND((E44-$E$3)*($I$4-$I$3)/($E$4-$E$3)+$I$3,2)</f>
        <v>3.43</v>
      </c>
    </row>
    <row r="45" spans="1:10" ht="14.4">
      <c r="A45">
        <v>170048</v>
      </c>
      <c r="B45" t="s">
        <v>189</v>
      </c>
      <c r="C45">
        <v>576</v>
      </c>
      <c r="D45">
        <v>1</v>
      </c>
      <c r="E45">
        <v>522500</v>
      </c>
      <c r="H45" s="6">
        <f>ROUND((C45-$C$3)*($I$4-$I$3)/($C$4-$C$3)+$I$3,2)</f>
        <v>94.38</v>
      </c>
      <c r="I45" s="6">
        <f>ROUND((D45-$D$3)*($I$4-$I$3)/($D$4-$D$3)+$I$3,2)</f>
        <v>1</v>
      </c>
      <c r="J45" s="6">
        <f>ROUND((E45-$E$3)*($I$4-$I$3)/($E$4-$E$3)+$I$3,2)</f>
        <v>1.23</v>
      </c>
    </row>
    <row r="46" spans="1:10" ht="14.4">
      <c r="A46">
        <v>170051</v>
      </c>
      <c r="B46" t="s">
        <v>190</v>
      </c>
      <c r="C46">
        <v>576</v>
      </c>
      <c r="D46">
        <v>1</v>
      </c>
      <c r="E46">
        <v>1200000</v>
      </c>
      <c r="H46" s="6">
        <f>ROUND((C46-$C$3)*($I$4-$I$3)/($C$4-$C$3)+$I$3,2)</f>
        <v>94.38</v>
      </c>
      <c r="I46" s="6">
        <f>ROUND((D46-$D$3)*($I$4-$I$3)/($D$4-$D$3)+$I$3,2)</f>
        <v>1</v>
      </c>
      <c r="J46" s="6">
        <f>ROUND((E46-$E$3)*($I$4-$I$3)/($E$4-$E$3)+$I$3,2)</f>
        <v>1.53</v>
      </c>
    </row>
    <row r="47" spans="1:10" ht="14.4">
      <c r="A47">
        <v>170054</v>
      </c>
      <c r="B47" t="s">
        <v>192</v>
      </c>
      <c r="C47">
        <v>572</v>
      </c>
      <c r="D47">
        <v>1</v>
      </c>
      <c r="E47">
        <v>250000</v>
      </c>
      <c r="H47" s="6">
        <f>ROUND((C47-$C$3)*($I$4-$I$3)/($C$4-$C$3)+$I$3,2)</f>
        <v>93.25</v>
      </c>
      <c r="I47" s="6">
        <f>ROUND((D47-$D$3)*($I$4-$I$3)/($D$4-$D$3)+$I$3,2)</f>
        <v>1</v>
      </c>
      <c r="J47" s="6">
        <f>ROUND((E47-$E$3)*($I$4-$I$3)/($E$4-$E$3)+$I$3,2)</f>
        <v>1.11</v>
      </c>
    </row>
    <row r="48" spans="1:10" ht="14.4">
      <c r="A48">
        <v>170055</v>
      </c>
      <c r="B48" t="s">
        <v>194</v>
      </c>
      <c r="C48">
        <v>570</v>
      </c>
      <c r="D48">
        <v>1</v>
      </c>
      <c r="E48">
        <v>37000000</v>
      </c>
      <c r="H48" s="6">
        <f>ROUND((C48-$C$3)*($I$4-$I$3)/($C$4-$C$3)+$I$3,2)</f>
        <v>92.69</v>
      </c>
      <c r="I48" s="6">
        <f>ROUND((D48-$D$3)*($I$4-$I$3)/($D$4-$D$3)+$I$3,2)</f>
        <v>1</v>
      </c>
      <c r="J48" s="6">
        <f>ROUND((E48-$E$3)*($I$4-$I$3)/($E$4-$E$3)+$I$3,2)</f>
        <v>17.58</v>
      </c>
    </row>
    <row r="49" spans="1:10" ht="14.4">
      <c r="A49">
        <v>170058</v>
      </c>
      <c r="B49" t="s">
        <v>196</v>
      </c>
      <c r="C49">
        <v>561</v>
      </c>
      <c r="D49">
        <v>1</v>
      </c>
      <c r="E49">
        <v>4000000</v>
      </c>
      <c r="H49" s="6">
        <f>ROUND((C49-$C$3)*($I$4-$I$3)/($C$4-$C$3)+$I$3,2)</f>
        <v>90.16</v>
      </c>
      <c r="I49" s="6">
        <f>ROUND((D49-$D$3)*($I$4-$I$3)/($D$4-$D$3)+$I$3,2)</f>
        <v>1</v>
      </c>
      <c r="J49" s="6">
        <f>ROUND((E49-$E$3)*($I$4-$I$3)/($E$4-$E$3)+$I$3,2)</f>
        <v>2.79</v>
      </c>
    </row>
    <row r="50" spans="1:10" ht="14.4">
      <c r="A50">
        <v>170060</v>
      </c>
      <c r="B50" t="s">
        <v>198</v>
      </c>
      <c r="C50">
        <v>559</v>
      </c>
      <c r="D50">
        <v>1</v>
      </c>
      <c r="E50">
        <v>4169000</v>
      </c>
      <c r="H50" s="6">
        <f>ROUND((C50-$C$3)*($I$4-$I$3)/($C$4-$C$3)+$I$3,2)</f>
        <v>89.59</v>
      </c>
      <c r="I50" s="6">
        <f>ROUND((D50-$D$3)*($I$4-$I$3)/($D$4-$D$3)+$I$3,2)</f>
        <v>1</v>
      </c>
      <c r="J50" s="6">
        <f>ROUND((E50-$E$3)*($I$4-$I$3)/($E$4-$E$3)+$I$3,2)</f>
        <v>2.86</v>
      </c>
    </row>
    <row r="51" spans="1:10" ht="14.4">
      <c r="A51">
        <v>170061</v>
      </c>
      <c r="B51" t="s">
        <v>199</v>
      </c>
      <c r="C51">
        <v>428</v>
      </c>
      <c r="D51">
        <v>4</v>
      </c>
      <c r="E51">
        <v>4390000</v>
      </c>
      <c r="H51" s="6">
        <f>ROUND((C51-$C$3)*($I$4-$I$3)/($C$4-$C$3)+$I$3,2)</f>
        <v>52.75</v>
      </c>
      <c r="I51" s="6">
        <f>ROUND((D51-$D$3)*($I$4-$I$3)/($D$4-$D$3)+$I$3,2)</f>
        <v>11.24</v>
      </c>
      <c r="J51" s="6">
        <f>ROUND((E51-$E$3)*($I$4-$I$3)/($E$4-$E$3)+$I$3,2)</f>
        <v>2.96</v>
      </c>
    </row>
    <row r="52" spans="1:10" ht="14.4">
      <c r="A52">
        <v>170062</v>
      </c>
      <c r="B52" t="s">
        <v>204</v>
      </c>
      <c r="C52">
        <v>460</v>
      </c>
      <c r="D52">
        <v>7</v>
      </c>
      <c r="E52">
        <v>16600000</v>
      </c>
      <c r="H52" s="6">
        <f>ROUND((C52-$C$3)*($I$4-$I$3)/($C$4-$C$3)+$I$3,2)</f>
        <v>61.75</v>
      </c>
      <c r="I52" s="6">
        <f>ROUND((D52-$D$3)*($I$4-$I$3)/($D$4-$D$3)+$I$3,2)</f>
        <v>21.48</v>
      </c>
      <c r="J52" s="6">
        <f>ROUND((E52-$E$3)*($I$4-$I$3)/($E$4-$E$3)+$I$3,2)</f>
        <v>8.43</v>
      </c>
    </row>
    <row r="53" spans="1:10" ht="14.4">
      <c r="A53">
        <v>170064</v>
      </c>
      <c r="B53" t="s">
        <v>211</v>
      </c>
      <c r="C53">
        <v>549</v>
      </c>
      <c r="D53">
        <v>1</v>
      </c>
      <c r="E53">
        <v>55000000</v>
      </c>
      <c r="H53" s="6">
        <f>ROUND((C53-$C$3)*($I$4-$I$3)/($C$4-$C$3)+$I$3,2)</f>
        <v>86.78</v>
      </c>
      <c r="I53" s="6">
        <f>ROUND((D53-$D$3)*($I$4-$I$3)/($D$4-$D$3)+$I$3,2)</f>
        <v>1</v>
      </c>
      <c r="J53" s="6">
        <f>ROUND((E53-$E$3)*($I$4-$I$3)/($E$4-$E$3)+$I$3,2)</f>
        <v>25.64</v>
      </c>
    </row>
    <row r="54" spans="1:10" ht="14.4">
      <c r="A54">
        <v>170065</v>
      </c>
      <c r="B54" t="s">
        <v>213</v>
      </c>
      <c r="C54">
        <v>297</v>
      </c>
      <c r="D54">
        <v>12</v>
      </c>
      <c r="E54">
        <v>66000000</v>
      </c>
      <c r="H54" s="6">
        <f>ROUND((C54-$C$3)*($I$4-$I$3)/($C$4-$C$3)+$I$3,2)</f>
        <v>15.91</v>
      </c>
      <c r="I54" s="6">
        <f>ROUND((D54-$D$3)*($I$4-$I$3)/($D$4-$D$3)+$I$3,2)</f>
        <v>38.55</v>
      </c>
      <c r="J54" s="6">
        <f>ROUND((E54-$E$3)*($I$4-$I$3)/($E$4-$E$3)+$I$3,2)</f>
        <v>30.57</v>
      </c>
    </row>
    <row r="55" spans="1:10" ht="14.4">
      <c r="A55">
        <v>170072</v>
      </c>
      <c r="B55" t="s">
        <v>224</v>
      </c>
      <c r="C55">
        <v>538</v>
      </c>
      <c r="D55">
        <v>2</v>
      </c>
      <c r="E55">
        <v>3500000</v>
      </c>
      <c r="H55" s="6">
        <f>ROUND((C55-$C$3)*($I$4-$I$3)/($C$4-$C$3)+$I$3,2)</f>
        <v>83.69</v>
      </c>
      <c r="I55" s="6">
        <f>ROUND((D55-$D$3)*($I$4-$I$3)/($D$4-$D$3)+$I$3,2)</f>
        <v>4.41</v>
      </c>
      <c r="J55" s="6">
        <f>ROUND((E55-$E$3)*($I$4-$I$3)/($E$4-$E$3)+$I$3,2)</f>
        <v>2.56</v>
      </c>
    </row>
    <row r="56" spans="1:10" ht="14.4">
      <c r="A56">
        <v>170074</v>
      </c>
      <c r="B56" t="s">
        <v>227</v>
      </c>
      <c r="C56">
        <v>534</v>
      </c>
      <c r="D56">
        <v>1</v>
      </c>
      <c r="E56">
        <v>1200000</v>
      </c>
      <c r="H56" s="6">
        <f>ROUND((C56-$C$3)*($I$4-$I$3)/($C$4-$C$3)+$I$3,2)</f>
        <v>82.56</v>
      </c>
      <c r="I56" s="6">
        <f>ROUND((D56-$D$3)*($I$4-$I$3)/($D$4-$D$3)+$I$3,2)</f>
        <v>1</v>
      </c>
      <c r="J56" s="6">
        <f>ROUND((E56-$E$3)*($I$4-$I$3)/($E$4-$E$3)+$I$3,2)</f>
        <v>1.53</v>
      </c>
    </row>
    <row r="57" spans="1:10" ht="14.4">
      <c r="A57">
        <v>170077</v>
      </c>
      <c r="B57" t="s">
        <v>229</v>
      </c>
      <c r="C57">
        <v>531</v>
      </c>
      <c r="D57">
        <v>1</v>
      </c>
      <c r="E57">
        <v>1500000</v>
      </c>
      <c r="H57" s="6">
        <f>ROUND((C57-$C$3)*($I$4-$I$3)/($C$4-$C$3)+$I$3,2)</f>
        <v>81.72</v>
      </c>
      <c r="I57" s="6">
        <f>ROUND((D57-$D$3)*($I$4-$I$3)/($D$4-$D$3)+$I$3,2)</f>
        <v>1</v>
      </c>
      <c r="J57" s="6">
        <f>ROUND((E57-$E$3)*($I$4-$I$3)/($E$4-$E$3)+$I$3,2)</f>
        <v>1.67</v>
      </c>
    </row>
    <row r="58" spans="1:10" ht="14.4">
      <c r="A58">
        <v>170078</v>
      </c>
      <c r="B58" t="s">
        <v>231</v>
      </c>
      <c r="C58">
        <v>528</v>
      </c>
      <c r="D58">
        <v>1</v>
      </c>
      <c r="E58">
        <v>1000000</v>
      </c>
      <c r="H58" s="6">
        <f>ROUND((C58-$C$3)*($I$4-$I$3)/($C$4-$C$3)+$I$3,2)</f>
        <v>80.88</v>
      </c>
      <c r="I58" s="6">
        <f>ROUND((D58-$D$3)*($I$4-$I$3)/($D$4-$D$3)+$I$3,2)</f>
        <v>1</v>
      </c>
      <c r="J58" s="6">
        <f>ROUND((E58-$E$3)*($I$4-$I$3)/($E$4-$E$3)+$I$3,2)</f>
        <v>1.44</v>
      </c>
    </row>
    <row r="59" spans="1:10" ht="14.4">
      <c r="A59">
        <v>170080</v>
      </c>
      <c r="B59" t="s">
        <v>233</v>
      </c>
      <c r="C59">
        <v>528</v>
      </c>
      <c r="D59">
        <v>1</v>
      </c>
      <c r="E59">
        <v>5500000</v>
      </c>
      <c r="H59" s="6">
        <f>ROUND((C59-$C$3)*($I$4-$I$3)/($C$4-$C$3)+$I$3,2)</f>
        <v>80.88</v>
      </c>
      <c r="I59" s="6">
        <f>ROUND((D59-$D$3)*($I$4-$I$3)/($D$4-$D$3)+$I$3,2)</f>
        <v>1</v>
      </c>
      <c r="J59" s="6">
        <f>ROUND((E59-$E$3)*($I$4-$I$3)/($E$4-$E$3)+$I$3,2)</f>
        <v>3.46</v>
      </c>
    </row>
    <row r="60" spans="1:10" ht="14.4">
      <c r="A60">
        <v>170081</v>
      </c>
      <c r="B60" t="s">
        <v>234</v>
      </c>
      <c r="C60">
        <v>524</v>
      </c>
      <c r="D60">
        <v>1</v>
      </c>
      <c r="E60">
        <v>3400000</v>
      </c>
      <c r="H60" s="6">
        <f>ROUND((C60-$C$3)*($I$4-$I$3)/($C$4-$C$3)+$I$3,2)</f>
        <v>79.75</v>
      </c>
      <c r="I60" s="6">
        <f>ROUND((D60-$D$3)*($I$4-$I$3)/($D$4-$D$3)+$I$3,2)</f>
        <v>1</v>
      </c>
      <c r="J60" s="6">
        <f>ROUND((E60-$E$3)*($I$4-$I$3)/($E$4-$E$3)+$I$3,2)</f>
        <v>2.52</v>
      </c>
    </row>
    <row r="61" spans="1:10" ht="14.4">
      <c r="A61">
        <v>170086</v>
      </c>
      <c r="B61" t="s">
        <v>236</v>
      </c>
      <c r="C61">
        <v>516</v>
      </c>
      <c r="D61">
        <v>1</v>
      </c>
      <c r="E61">
        <v>2000000</v>
      </c>
      <c r="H61" s="6">
        <f>ROUND((C61-$C$3)*($I$4-$I$3)/($C$4-$C$3)+$I$3,2)</f>
        <v>77.5</v>
      </c>
      <c r="I61" s="6">
        <f>ROUND((D61-$D$3)*($I$4-$I$3)/($D$4-$D$3)+$I$3,2)</f>
        <v>1</v>
      </c>
      <c r="J61" s="6">
        <f>ROUND((E61-$E$3)*($I$4-$I$3)/($E$4-$E$3)+$I$3,2)</f>
        <v>1.89</v>
      </c>
    </row>
    <row r="62" spans="1:10" ht="14.4">
      <c r="A62">
        <v>170087</v>
      </c>
      <c r="B62" t="s">
        <v>238</v>
      </c>
      <c r="C62">
        <v>516</v>
      </c>
      <c r="D62">
        <v>1</v>
      </c>
      <c r="E62">
        <v>1000000</v>
      </c>
      <c r="H62" s="6">
        <f>ROUND((C62-$C$3)*($I$4-$I$3)/($C$4-$C$3)+$I$3,2)</f>
        <v>77.5</v>
      </c>
      <c r="I62" s="6">
        <f>ROUND((D62-$D$3)*($I$4-$I$3)/($D$4-$D$3)+$I$3,2)</f>
        <v>1</v>
      </c>
      <c r="J62" s="6">
        <f>ROUND((E62-$E$3)*($I$4-$I$3)/($E$4-$E$3)+$I$3,2)</f>
        <v>1.44</v>
      </c>
    </row>
    <row r="63" spans="1:10" ht="14.4">
      <c r="A63">
        <v>170088</v>
      </c>
      <c r="B63" t="s">
        <v>240</v>
      </c>
      <c r="C63">
        <v>512</v>
      </c>
      <c r="D63">
        <v>1</v>
      </c>
      <c r="E63">
        <v>1200000</v>
      </c>
      <c r="H63" s="6">
        <f>ROUND((C63-$C$3)*($I$4-$I$3)/($C$4-$C$3)+$I$3,2)</f>
        <v>76.38</v>
      </c>
      <c r="I63" s="6">
        <f>ROUND((D63-$D$3)*($I$4-$I$3)/($D$4-$D$3)+$I$3,2)</f>
        <v>1</v>
      </c>
      <c r="J63" s="6">
        <f>ROUND((E63-$E$3)*($I$4-$I$3)/($E$4-$E$3)+$I$3,2)</f>
        <v>1.53</v>
      </c>
    </row>
    <row r="64" spans="1:10" ht="14.4">
      <c r="A64">
        <v>170089</v>
      </c>
      <c r="B64" t="s">
        <v>242</v>
      </c>
      <c r="C64">
        <v>507</v>
      </c>
      <c r="D64">
        <v>1</v>
      </c>
      <c r="E64">
        <v>1000000</v>
      </c>
      <c r="H64" s="6">
        <f>ROUND((C64-$C$3)*($I$4-$I$3)/($C$4-$C$3)+$I$3,2)</f>
        <v>74.97</v>
      </c>
      <c r="I64" s="6">
        <f>ROUND((D64-$D$3)*($I$4-$I$3)/($D$4-$D$3)+$I$3,2)</f>
        <v>1</v>
      </c>
      <c r="J64" s="6">
        <f>ROUND((E64-$E$3)*($I$4-$I$3)/($E$4-$E$3)+$I$3,2)</f>
        <v>1.44</v>
      </c>
    </row>
    <row r="65" spans="1:10" ht="14.4">
      <c r="A65">
        <v>170090</v>
      </c>
      <c r="B65" t="s">
        <v>244</v>
      </c>
      <c r="C65">
        <v>506</v>
      </c>
      <c r="D65">
        <v>1</v>
      </c>
      <c r="E65">
        <v>1350000</v>
      </c>
      <c r="H65" s="6">
        <f>ROUND((C65-$C$3)*($I$4-$I$3)/($C$4-$C$3)+$I$3,2)</f>
        <v>74.69</v>
      </c>
      <c r="I65" s="6">
        <f>ROUND((D65-$D$3)*($I$4-$I$3)/($D$4-$D$3)+$I$3,2)</f>
        <v>1</v>
      </c>
      <c r="J65" s="6">
        <f>ROUND((E65-$E$3)*($I$4-$I$3)/($E$4-$E$3)+$I$3,2)</f>
        <v>1.6</v>
      </c>
    </row>
    <row r="66" spans="1:10" ht="14.4">
      <c r="A66">
        <v>170092</v>
      </c>
      <c r="B66" t="s">
        <v>246</v>
      </c>
      <c r="C66">
        <v>499</v>
      </c>
      <c r="D66">
        <v>1</v>
      </c>
      <c r="E66">
        <v>5550000</v>
      </c>
      <c r="H66" s="6">
        <f>ROUND((C66-$C$3)*($I$4-$I$3)/($C$4-$C$3)+$I$3,2)</f>
        <v>72.72</v>
      </c>
      <c r="I66" s="6">
        <f>ROUND((D66-$D$3)*($I$4-$I$3)/($D$4-$D$3)+$I$3,2)</f>
        <v>1</v>
      </c>
      <c r="J66" s="6">
        <f>ROUND((E66-$E$3)*($I$4-$I$3)/($E$4-$E$3)+$I$3,2)</f>
        <v>3.48</v>
      </c>
    </row>
    <row r="67" spans="1:10" ht="14.4">
      <c r="A67">
        <v>170093</v>
      </c>
      <c r="B67" t="s">
        <v>248</v>
      </c>
      <c r="C67">
        <v>483</v>
      </c>
      <c r="D67">
        <v>3</v>
      </c>
      <c r="E67">
        <v>60900000</v>
      </c>
      <c r="H67" s="6">
        <f>ROUND((C67-$C$3)*($I$4-$I$3)/($C$4-$C$3)+$I$3,2)</f>
        <v>68.22</v>
      </c>
      <c r="I67" s="6">
        <f>ROUND((D67-$D$3)*($I$4-$I$3)/($D$4-$D$3)+$I$3,2)</f>
        <v>7.83</v>
      </c>
      <c r="J67" s="6">
        <f>ROUND((E67-$E$3)*($I$4-$I$3)/($E$4-$E$3)+$I$3,2)</f>
        <v>28.28</v>
      </c>
    </row>
    <row r="68" spans="1:10" ht="14.4">
      <c r="A68">
        <v>170095</v>
      </c>
      <c r="B68" t="s">
        <v>254</v>
      </c>
      <c r="C68">
        <v>246</v>
      </c>
      <c r="D68">
        <v>6</v>
      </c>
      <c r="E68">
        <v>37200000</v>
      </c>
      <c r="H68" s="6">
        <f>ROUND((C68-$C$3)*($I$4-$I$3)/($C$4-$C$3)+$I$3,2)</f>
        <v>1.56</v>
      </c>
      <c r="I68" s="6">
        <f>ROUND((D68-$D$3)*($I$4-$I$3)/($D$4-$D$3)+$I$3,2)</f>
        <v>18.07</v>
      </c>
      <c r="J68" s="6">
        <f>ROUND((E68-$E$3)*($I$4-$I$3)/($E$4-$E$3)+$I$3,2)</f>
        <v>17.67</v>
      </c>
    </row>
    <row r="69" spans="1:10" ht="14.4">
      <c r="A69">
        <v>170096</v>
      </c>
      <c r="B69" t="s">
        <v>259</v>
      </c>
      <c r="C69">
        <v>491</v>
      </c>
      <c r="D69">
        <v>1</v>
      </c>
      <c r="E69">
        <v>2530000</v>
      </c>
      <c r="H69" s="6">
        <f>ROUND((C69-$C$3)*($I$4-$I$3)/($C$4-$C$3)+$I$3,2)</f>
        <v>70.47</v>
      </c>
      <c r="I69" s="6">
        <f>ROUND((D69-$D$3)*($I$4-$I$3)/($D$4-$D$3)+$I$3,2)</f>
        <v>1</v>
      </c>
      <c r="J69" s="6">
        <f>ROUND((E69-$E$3)*($I$4-$I$3)/($E$4-$E$3)+$I$3,2)</f>
        <v>2.13</v>
      </c>
    </row>
    <row r="70" spans="1:10" ht="14.4">
      <c r="A70">
        <v>170100</v>
      </c>
      <c r="B70" t="s">
        <v>261</v>
      </c>
      <c r="C70">
        <v>484</v>
      </c>
      <c r="D70">
        <v>1</v>
      </c>
      <c r="E70">
        <v>2500000</v>
      </c>
      <c r="H70" s="6">
        <f>ROUND((C70-$C$3)*($I$4-$I$3)/($C$4-$C$3)+$I$3,2)</f>
        <v>68.5</v>
      </c>
      <c r="I70" s="6">
        <f>ROUND((D70-$D$3)*($I$4-$I$3)/($D$4-$D$3)+$I$3,2)</f>
        <v>1</v>
      </c>
      <c r="J70" s="6">
        <f>ROUND((E70-$E$3)*($I$4-$I$3)/($E$4-$E$3)+$I$3,2)</f>
        <v>2.12</v>
      </c>
    </row>
    <row r="71" spans="1:10" ht="14.4">
      <c r="A71">
        <v>170102</v>
      </c>
      <c r="B71" t="s">
        <v>263</v>
      </c>
      <c r="C71">
        <v>477</v>
      </c>
      <c r="D71">
        <v>1</v>
      </c>
      <c r="E71">
        <v>3850000</v>
      </c>
      <c r="H71" s="6">
        <f>ROUND((C71-$C$3)*($I$4-$I$3)/($C$4-$C$3)+$I$3,2)</f>
        <v>66.53</v>
      </c>
      <c r="I71" s="6">
        <f>ROUND((D71-$D$3)*($I$4-$I$3)/($D$4-$D$3)+$I$3,2)</f>
        <v>1</v>
      </c>
      <c r="J71" s="6">
        <f>ROUND((E71-$E$3)*($I$4-$I$3)/($E$4-$E$3)+$I$3,2)</f>
        <v>2.72</v>
      </c>
    </row>
    <row r="72" spans="1:10" ht="14.4">
      <c r="A72">
        <v>170103</v>
      </c>
      <c r="B72" t="s">
        <v>265</v>
      </c>
      <c r="C72">
        <v>415</v>
      </c>
      <c r="D72">
        <v>3</v>
      </c>
      <c r="E72">
        <v>135000000</v>
      </c>
      <c r="H72" s="6">
        <f>ROUND((C72-$C$3)*($I$4-$I$3)/($C$4-$C$3)+$I$3,2)</f>
        <v>49.09</v>
      </c>
      <c r="I72" s="6">
        <f>ROUND((D72-$D$3)*($I$4-$I$3)/($D$4-$D$3)+$I$3,2)</f>
        <v>7.83</v>
      </c>
      <c r="J72" s="6">
        <f>ROUND((E72-$E$3)*($I$4-$I$3)/($E$4-$E$3)+$I$3,2)</f>
        <v>61.49</v>
      </c>
    </row>
    <row r="73" spans="1:10" ht="14.4">
      <c r="A73">
        <v>170104</v>
      </c>
      <c r="B73" t="s">
        <v>269</v>
      </c>
      <c r="C73">
        <v>351</v>
      </c>
      <c r="D73">
        <v>5</v>
      </c>
      <c r="E73">
        <v>22500000</v>
      </c>
      <c r="H73" s="6">
        <f>ROUND((C73-$C$3)*($I$4-$I$3)/($C$4-$C$3)+$I$3,2)</f>
        <v>31.09</v>
      </c>
      <c r="I73" s="6">
        <f>ROUND((D73-$D$3)*($I$4-$I$3)/($D$4-$D$3)+$I$3,2)</f>
        <v>14.66</v>
      </c>
      <c r="J73" s="6">
        <f>ROUND((E73-$E$3)*($I$4-$I$3)/($E$4-$E$3)+$I$3,2)</f>
        <v>11.08</v>
      </c>
    </row>
    <row r="74" spans="1:10" ht="14.4">
      <c r="A74">
        <v>170105</v>
      </c>
      <c r="B74" t="s">
        <v>271</v>
      </c>
      <c r="C74">
        <v>343</v>
      </c>
      <c r="D74">
        <v>4</v>
      </c>
      <c r="E74">
        <v>16175000</v>
      </c>
      <c r="H74" s="6">
        <f>ROUND((C74-$C$3)*($I$4-$I$3)/($C$4-$C$3)+$I$3,2)</f>
        <v>28.84</v>
      </c>
      <c r="I74" s="6">
        <f>ROUND((D74-$D$3)*($I$4-$I$3)/($D$4-$D$3)+$I$3,2)</f>
        <v>11.24</v>
      </c>
      <c r="J74" s="6">
        <f>ROUND((E74-$E$3)*($I$4-$I$3)/($E$4-$E$3)+$I$3,2)</f>
        <v>8.24</v>
      </c>
    </row>
    <row r="75" spans="1:10" ht="14.4">
      <c r="A75">
        <v>170107</v>
      </c>
      <c r="B75" t="s">
        <v>276</v>
      </c>
      <c r="C75">
        <v>464</v>
      </c>
      <c r="D75">
        <v>1</v>
      </c>
      <c r="E75">
        <v>500000</v>
      </c>
      <c r="H75" s="6">
        <f>ROUND((C75-$C$3)*($I$4-$I$3)/($C$4-$C$3)+$I$3,2)</f>
        <v>62.88</v>
      </c>
      <c r="I75" s="6">
        <f>ROUND((D75-$D$3)*($I$4-$I$3)/($D$4-$D$3)+$I$3,2)</f>
        <v>1</v>
      </c>
      <c r="J75" s="6">
        <f>ROUND((E75-$E$3)*($I$4-$I$3)/($E$4-$E$3)+$I$3,2)</f>
        <v>1.22</v>
      </c>
    </row>
    <row r="76" spans="1:10" ht="14.4">
      <c r="A76">
        <v>170108</v>
      </c>
      <c r="B76" t="s">
        <v>278</v>
      </c>
      <c r="C76">
        <v>462</v>
      </c>
      <c r="D76">
        <v>1</v>
      </c>
      <c r="E76">
        <v>200000</v>
      </c>
      <c r="H76" s="6">
        <f>ROUND((C76-$C$3)*($I$4-$I$3)/($C$4-$C$3)+$I$3,2)</f>
        <v>62.31</v>
      </c>
      <c r="I76" s="6">
        <f>ROUND((D76-$D$3)*($I$4-$I$3)/($D$4-$D$3)+$I$3,2)</f>
        <v>1</v>
      </c>
      <c r="J76" s="6">
        <f>ROUND((E76-$E$3)*($I$4-$I$3)/($E$4-$E$3)+$I$3,2)</f>
        <v>1.09</v>
      </c>
    </row>
    <row r="77" spans="1:10" ht="14.4">
      <c r="A77">
        <v>170111</v>
      </c>
      <c r="B77" t="s">
        <v>280</v>
      </c>
      <c r="C77">
        <v>458</v>
      </c>
      <c r="D77">
        <v>1</v>
      </c>
      <c r="E77">
        <v>35000000</v>
      </c>
      <c r="H77" s="6">
        <f>ROUND((C77-$C$3)*($I$4-$I$3)/($C$4-$C$3)+$I$3,2)</f>
        <v>61.19</v>
      </c>
      <c r="I77" s="6">
        <f>ROUND((D77-$D$3)*($I$4-$I$3)/($D$4-$D$3)+$I$3,2)</f>
        <v>1</v>
      </c>
      <c r="J77" s="6">
        <f>ROUND((E77-$E$3)*($I$4-$I$3)/($E$4-$E$3)+$I$3,2)</f>
        <v>16.68</v>
      </c>
    </row>
    <row r="78" spans="1:10" ht="14.4">
      <c r="A78">
        <v>170112</v>
      </c>
      <c r="B78" t="s">
        <v>282</v>
      </c>
      <c r="C78">
        <v>449</v>
      </c>
      <c r="D78">
        <v>1</v>
      </c>
      <c r="E78">
        <v>4000000</v>
      </c>
      <c r="H78" s="6">
        <f>ROUND((C78-$C$3)*($I$4-$I$3)/($C$4-$C$3)+$I$3,2)</f>
        <v>58.66</v>
      </c>
      <c r="I78" s="6">
        <f>ROUND((D78-$D$3)*($I$4-$I$3)/($D$4-$D$3)+$I$3,2)</f>
        <v>1</v>
      </c>
      <c r="J78" s="6">
        <f>ROUND((E78-$E$3)*($I$4-$I$3)/($E$4-$E$3)+$I$3,2)</f>
        <v>2.79</v>
      </c>
    </row>
    <row r="79" spans="1:10" ht="14.4">
      <c r="A79">
        <v>170113</v>
      </c>
      <c r="B79" t="s">
        <v>282</v>
      </c>
      <c r="C79">
        <v>448</v>
      </c>
      <c r="D79">
        <v>1</v>
      </c>
      <c r="E79">
        <v>4000000</v>
      </c>
      <c r="H79" s="6">
        <f>ROUND((C79-$C$3)*($I$4-$I$3)/($C$4-$C$3)+$I$3,2)</f>
        <v>58.38</v>
      </c>
      <c r="I79" s="6">
        <f>ROUND((D79-$D$3)*($I$4-$I$3)/($D$4-$D$3)+$I$3,2)</f>
        <v>1</v>
      </c>
      <c r="J79" s="6">
        <f>ROUND((E79-$E$3)*($I$4-$I$3)/($E$4-$E$3)+$I$3,2)</f>
        <v>2.79</v>
      </c>
    </row>
    <row r="80" spans="1:10" ht="14.4">
      <c r="A80">
        <v>170114</v>
      </c>
      <c r="B80" t="s">
        <v>285</v>
      </c>
      <c r="C80">
        <v>444</v>
      </c>
      <c r="D80">
        <v>1</v>
      </c>
      <c r="E80">
        <v>2600000</v>
      </c>
      <c r="H80" s="6">
        <f>ROUND((C80-$C$3)*($I$4-$I$3)/($C$4-$C$3)+$I$3,2)</f>
        <v>57.25</v>
      </c>
      <c r="I80" s="6">
        <f>ROUND((D80-$D$3)*($I$4-$I$3)/($D$4-$D$3)+$I$3,2)</f>
        <v>1</v>
      </c>
      <c r="J80" s="6">
        <f>ROUND((E80-$E$3)*($I$4-$I$3)/($E$4-$E$3)+$I$3,2)</f>
        <v>2.16</v>
      </c>
    </row>
    <row r="81" spans="1:10" ht="14.4">
      <c r="A81">
        <v>170115</v>
      </c>
      <c r="B81" t="s">
        <v>287</v>
      </c>
      <c r="C81">
        <v>444</v>
      </c>
      <c r="D81">
        <v>1</v>
      </c>
      <c r="E81">
        <v>200000</v>
      </c>
      <c r="H81" s="6">
        <f>ROUND((C81-$C$3)*($I$4-$I$3)/($C$4-$C$3)+$I$3,2)</f>
        <v>57.25</v>
      </c>
      <c r="I81" s="6">
        <f>ROUND((D81-$D$3)*($I$4-$I$3)/($D$4-$D$3)+$I$3,2)</f>
        <v>1</v>
      </c>
      <c r="J81" s="6">
        <f>ROUND((E81-$E$3)*($I$4-$I$3)/($E$4-$E$3)+$I$3,2)</f>
        <v>1.09</v>
      </c>
    </row>
    <row r="82" spans="1:10" ht="14.4">
      <c r="A82">
        <v>170116</v>
      </c>
      <c r="B82" t="s">
        <v>292</v>
      </c>
      <c r="C82">
        <v>371</v>
      </c>
      <c r="D82">
        <v>5</v>
      </c>
      <c r="E82">
        <v>21400000</v>
      </c>
      <c r="H82" s="6">
        <f>ROUND((C82-$C$3)*($I$4-$I$3)/($C$4-$C$3)+$I$3,2)</f>
        <v>36.72</v>
      </c>
      <c r="I82" s="6">
        <f>ROUND((D82-$D$3)*($I$4-$I$3)/($D$4-$D$3)+$I$3,2)</f>
        <v>14.66</v>
      </c>
      <c r="J82" s="6">
        <f>ROUND((E82-$E$3)*($I$4-$I$3)/($E$4-$E$3)+$I$3,2)</f>
        <v>10.59</v>
      </c>
    </row>
    <row r="83" spans="1:10" ht="14.4">
      <c r="A83">
        <v>170120</v>
      </c>
      <c r="B83" t="s">
        <v>296</v>
      </c>
      <c r="C83">
        <v>440</v>
      </c>
      <c r="D83">
        <v>2</v>
      </c>
      <c r="E83">
        <v>24145000</v>
      </c>
      <c r="H83" s="6">
        <f>ROUND((C83-$C$3)*($I$4-$I$3)/($C$4-$C$3)+$I$3,2)</f>
        <v>56.13</v>
      </c>
      <c r="I83" s="6">
        <f>ROUND((D83-$D$3)*($I$4-$I$3)/($D$4-$D$3)+$I$3,2)</f>
        <v>4.41</v>
      </c>
      <c r="J83" s="6">
        <f>ROUND((E83-$E$3)*($I$4-$I$3)/($E$4-$E$3)+$I$3,2)</f>
        <v>11.82</v>
      </c>
    </row>
    <row r="84" spans="1:10" ht="14.4">
      <c r="A84">
        <v>170123</v>
      </c>
      <c r="B84" t="s">
        <v>300</v>
      </c>
      <c r="C84">
        <v>433</v>
      </c>
      <c r="D84">
        <v>1</v>
      </c>
      <c r="E84">
        <v>1000000</v>
      </c>
      <c r="H84" s="6">
        <f>ROUND((C84-$C$3)*($I$4-$I$3)/($C$4-$C$3)+$I$3,2)</f>
        <v>54.16</v>
      </c>
      <c r="I84" s="6">
        <f>ROUND((D84-$D$3)*($I$4-$I$3)/($D$4-$D$3)+$I$3,2)</f>
        <v>1</v>
      </c>
      <c r="J84" s="6">
        <f>ROUND((E84-$E$3)*($I$4-$I$3)/($E$4-$E$3)+$I$3,2)</f>
        <v>1.44</v>
      </c>
    </row>
    <row r="85" spans="1:10" ht="14.4">
      <c r="A85">
        <v>170125</v>
      </c>
      <c r="B85" t="s">
        <v>302</v>
      </c>
      <c r="C85">
        <v>430</v>
      </c>
      <c r="D85">
        <v>1</v>
      </c>
      <c r="E85">
        <v>2450000</v>
      </c>
      <c r="H85" s="6">
        <f>ROUND((C85-$C$3)*($I$4-$I$3)/($C$4-$C$3)+$I$3,2)</f>
        <v>53.31</v>
      </c>
      <c r="I85" s="6">
        <f>ROUND((D85-$D$3)*($I$4-$I$3)/($D$4-$D$3)+$I$3,2)</f>
        <v>1</v>
      </c>
      <c r="J85" s="6">
        <f>ROUND((E85-$E$3)*($I$4-$I$3)/($E$4-$E$3)+$I$3,2)</f>
        <v>2.09</v>
      </c>
    </row>
    <row r="86" spans="1:10" ht="14.4">
      <c r="A86">
        <v>170127</v>
      </c>
      <c r="B86" t="s">
        <v>282</v>
      </c>
      <c r="C86">
        <v>419</v>
      </c>
      <c r="D86">
        <v>1</v>
      </c>
      <c r="E86">
        <v>4000000</v>
      </c>
      <c r="H86" s="6">
        <f>ROUND((C86-$C$3)*($I$4-$I$3)/($C$4-$C$3)+$I$3,2)</f>
        <v>50.22</v>
      </c>
      <c r="I86" s="6">
        <f>ROUND((D86-$D$3)*($I$4-$I$3)/($D$4-$D$3)+$I$3,2)</f>
        <v>1</v>
      </c>
      <c r="J86" s="6">
        <f>ROUND((E86-$E$3)*($I$4-$I$3)/($E$4-$E$3)+$I$3,2)</f>
        <v>2.79</v>
      </c>
    </row>
    <row r="87" spans="1:10" ht="14.4">
      <c r="A87">
        <v>170128</v>
      </c>
      <c r="B87" t="s">
        <v>282</v>
      </c>
      <c r="C87">
        <v>418</v>
      </c>
      <c r="D87">
        <v>1</v>
      </c>
      <c r="E87">
        <v>4000000</v>
      </c>
      <c r="H87" s="6">
        <f>ROUND((C87-$C$3)*($I$4-$I$3)/($C$4-$C$3)+$I$3,2)</f>
        <v>49.94</v>
      </c>
      <c r="I87" s="6">
        <f>ROUND((D87-$D$3)*($I$4-$I$3)/($D$4-$D$3)+$I$3,2)</f>
        <v>1</v>
      </c>
      <c r="J87" s="6">
        <f>ROUND((E87-$E$3)*($I$4-$I$3)/($E$4-$E$3)+$I$3,2)</f>
        <v>2.79</v>
      </c>
    </row>
    <row r="88" spans="1:10" ht="14.4">
      <c r="A88">
        <v>170130</v>
      </c>
      <c r="B88" t="s">
        <v>304</v>
      </c>
      <c r="C88">
        <v>396</v>
      </c>
      <c r="D88">
        <v>3</v>
      </c>
      <c r="E88">
        <v>750000</v>
      </c>
      <c r="H88" s="6">
        <f>ROUND((C88-$C$3)*($I$4-$I$3)/($C$4-$C$3)+$I$3,2)</f>
        <v>43.75</v>
      </c>
      <c r="I88" s="6">
        <f>ROUND((D88-$D$3)*($I$4-$I$3)/($D$4-$D$3)+$I$3,2)</f>
        <v>7.83</v>
      </c>
      <c r="J88" s="6">
        <f>ROUND((E88-$E$3)*($I$4-$I$3)/($E$4-$E$3)+$I$3,2)</f>
        <v>1.33</v>
      </c>
    </row>
    <row r="89" spans="1:10" ht="14.4">
      <c r="A89">
        <v>170131</v>
      </c>
      <c r="B89" t="s">
        <v>305</v>
      </c>
      <c r="C89">
        <v>413</v>
      </c>
      <c r="D89">
        <v>1</v>
      </c>
      <c r="E89">
        <v>5000000</v>
      </c>
      <c r="H89" s="6">
        <f>ROUND((C89-$C$3)*($I$4-$I$3)/($C$4-$C$3)+$I$3,2)</f>
        <v>48.53</v>
      </c>
      <c r="I89" s="6">
        <f>ROUND((D89-$D$3)*($I$4-$I$3)/($D$4-$D$3)+$I$3,2)</f>
        <v>1</v>
      </c>
      <c r="J89" s="6">
        <f>ROUND((E89-$E$3)*($I$4-$I$3)/($E$4-$E$3)+$I$3,2)</f>
        <v>3.24</v>
      </c>
    </row>
    <row r="90" spans="1:10" ht="14.4">
      <c r="A90">
        <v>170132</v>
      </c>
      <c r="B90" t="s">
        <v>307</v>
      </c>
      <c r="C90">
        <v>413</v>
      </c>
      <c r="D90">
        <v>1</v>
      </c>
      <c r="E90">
        <v>850000</v>
      </c>
      <c r="H90" s="6">
        <f>ROUND((C90-$C$3)*($I$4-$I$3)/($C$4-$C$3)+$I$3,2)</f>
        <v>48.53</v>
      </c>
      <c r="I90" s="6">
        <f>ROUND((D90-$D$3)*($I$4-$I$3)/($D$4-$D$3)+$I$3,2)</f>
        <v>1</v>
      </c>
      <c r="J90" s="6">
        <f>ROUND((E90-$E$3)*($I$4-$I$3)/($E$4-$E$3)+$I$3,2)</f>
        <v>1.38</v>
      </c>
    </row>
    <row r="91" spans="1:10" ht="14.4">
      <c r="A91">
        <v>170133</v>
      </c>
      <c r="B91" t="s">
        <v>309</v>
      </c>
      <c r="C91">
        <v>413</v>
      </c>
      <c r="D91">
        <v>1</v>
      </c>
      <c r="E91">
        <v>1000000</v>
      </c>
      <c r="H91" s="6">
        <f>ROUND((C91-$C$3)*($I$4-$I$3)/($C$4-$C$3)+$I$3,2)</f>
        <v>48.53</v>
      </c>
      <c r="I91" s="6">
        <f>ROUND((D91-$D$3)*($I$4-$I$3)/($D$4-$D$3)+$I$3,2)</f>
        <v>1</v>
      </c>
      <c r="J91" s="6">
        <f>ROUND((E91-$E$3)*($I$4-$I$3)/($E$4-$E$3)+$I$3,2)</f>
        <v>1.44</v>
      </c>
    </row>
    <row r="92" spans="1:10" ht="14.4">
      <c r="A92">
        <v>170137</v>
      </c>
      <c r="B92" t="s">
        <v>311</v>
      </c>
      <c r="C92">
        <v>408</v>
      </c>
      <c r="D92">
        <v>1</v>
      </c>
      <c r="E92">
        <v>30000000</v>
      </c>
      <c r="H92" s="6">
        <f>ROUND((C92-$C$3)*($I$4-$I$3)/($C$4-$C$3)+$I$3,2)</f>
        <v>47.13</v>
      </c>
      <c r="I92" s="6">
        <f>ROUND((D92-$D$3)*($I$4-$I$3)/($D$4-$D$3)+$I$3,2)</f>
        <v>1</v>
      </c>
      <c r="J92" s="6">
        <f>ROUND((E92-$E$3)*($I$4-$I$3)/($E$4-$E$3)+$I$3,2)</f>
        <v>14.44</v>
      </c>
    </row>
    <row r="93" spans="1:10" ht="14.4">
      <c r="A93">
        <v>170138</v>
      </c>
      <c r="B93" t="s">
        <v>313</v>
      </c>
      <c r="C93">
        <v>406</v>
      </c>
      <c r="D93">
        <v>1</v>
      </c>
      <c r="E93">
        <v>550000</v>
      </c>
      <c r="H93" s="6">
        <f>ROUND((C93-$C$3)*($I$4-$I$3)/($C$4-$C$3)+$I$3,2)</f>
        <v>46.56</v>
      </c>
      <c r="I93" s="6">
        <f>ROUND((D93-$D$3)*($I$4-$I$3)/($D$4-$D$3)+$I$3,2)</f>
        <v>1</v>
      </c>
      <c r="J93" s="6">
        <f>ROUND((E93-$E$3)*($I$4-$I$3)/($E$4-$E$3)+$I$3,2)</f>
        <v>1.24</v>
      </c>
    </row>
    <row r="94" spans="1:10" ht="14.4">
      <c r="A94">
        <v>170142</v>
      </c>
      <c r="B94" t="s">
        <v>315</v>
      </c>
      <c r="C94">
        <v>386</v>
      </c>
      <c r="D94">
        <v>2</v>
      </c>
      <c r="E94">
        <v>13188000</v>
      </c>
      <c r="H94" s="6">
        <f>ROUND((C94-$C$3)*($I$4-$I$3)/($C$4-$C$3)+$I$3,2)</f>
        <v>40.94</v>
      </c>
      <c r="I94" s="6">
        <f>ROUND((D94-$D$3)*($I$4-$I$3)/($D$4-$D$3)+$I$3,2)</f>
        <v>4.41</v>
      </c>
      <c r="J94" s="6">
        <f>ROUND((E94-$E$3)*($I$4-$I$3)/($E$4-$E$3)+$I$3,2)</f>
        <v>6.91</v>
      </c>
    </row>
    <row r="95" spans="1:10" ht="14.4">
      <c r="A95">
        <v>170143</v>
      </c>
      <c r="B95" t="s">
        <v>320</v>
      </c>
      <c r="C95">
        <v>296</v>
      </c>
      <c r="D95">
        <v>3</v>
      </c>
      <c r="E95">
        <v>6140000</v>
      </c>
      <c r="H95" s="6">
        <f>ROUND((C95-$C$3)*($I$4-$I$3)/($C$4-$C$3)+$I$3,2)</f>
        <v>15.63</v>
      </c>
      <c r="I95" s="6">
        <f>ROUND((D95-$D$3)*($I$4-$I$3)/($D$4-$D$3)+$I$3,2)</f>
        <v>7.83</v>
      </c>
      <c r="J95" s="6">
        <f>ROUND((E95-$E$3)*($I$4-$I$3)/($E$4-$E$3)+$I$3,2)</f>
        <v>3.75</v>
      </c>
    </row>
    <row r="96" spans="1:10" ht="14.4">
      <c r="A96">
        <v>170145</v>
      </c>
      <c r="B96" t="s">
        <v>325</v>
      </c>
      <c r="C96">
        <v>395</v>
      </c>
      <c r="D96">
        <v>1</v>
      </c>
      <c r="E96">
        <v>1500000</v>
      </c>
      <c r="H96" s="6">
        <f>ROUND((C96-$C$3)*($I$4-$I$3)/($C$4-$C$3)+$I$3,2)</f>
        <v>43.47</v>
      </c>
      <c r="I96" s="6">
        <f>ROUND((D96-$D$3)*($I$4-$I$3)/($D$4-$D$3)+$I$3,2)</f>
        <v>1</v>
      </c>
      <c r="J96" s="6">
        <f>ROUND((E96-$E$3)*($I$4-$I$3)/($E$4-$E$3)+$I$3,2)</f>
        <v>1.67</v>
      </c>
    </row>
    <row r="97" spans="1:10" ht="14.4">
      <c r="A97">
        <v>170146</v>
      </c>
      <c r="B97" t="s">
        <v>327</v>
      </c>
      <c r="C97">
        <v>395</v>
      </c>
      <c r="D97">
        <v>1</v>
      </c>
      <c r="E97">
        <v>50000</v>
      </c>
      <c r="H97" s="6">
        <f>ROUND((C97-$C$3)*($I$4-$I$3)/($C$4-$C$3)+$I$3,2)</f>
        <v>43.47</v>
      </c>
      <c r="I97" s="6">
        <f>ROUND((D97-$D$3)*($I$4-$I$3)/($D$4-$D$3)+$I$3,2)</f>
        <v>1</v>
      </c>
      <c r="J97" s="6">
        <f>ROUND((E97-$E$3)*($I$4-$I$3)/($E$4-$E$3)+$I$3,2)</f>
        <v>1.02</v>
      </c>
    </row>
    <row r="98" spans="1:10" ht="14.4">
      <c r="A98">
        <v>170148</v>
      </c>
      <c r="B98" t="s">
        <v>329</v>
      </c>
      <c r="C98">
        <v>331</v>
      </c>
      <c r="D98">
        <v>2</v>
      </c>
      <c r="E98">
        <v>11000000</v>
      </c>
      <c r="H98" s="6">
        <f>ROUND((C98-$C$3)*($I$4-$I$3)/($C$4-$C$3)+$I$3,2)</f>
        <v>25.47</v>
      </c>
      <c r="I98" s="6">
        <f>ROUND((D98-$D$3)*($I$4-$I$3)/($D$4-$D$3)+$I$3,2)</f>
        <v>4.41</v>
      </c>
      <c r="J98" s="6">
        <f>ROUND((E98-$E$3)*($I$4-$I$3)/($E$4-$E$3)+$I$3,2)</f>
        <v>5.93</v>
      </c>
    </row>
    <row r="99" spans="1:10" ht="14.4">
      <c r="A99">
        <v>170149</v>
      </c>
      <c r="B99" t="s">
        <v>332</v>
      </c>
      <c r="C99">
        <v>389</v>
      </c>
      <c r="D99">
        <v>1</v>
      </c>
      <c r="E99">
        <v>7600000</v>
      </c>
      <c r="H99" s="6">
        <f>ROUND((C99-$C$3)*($I$4-$I$3)/($C$4-$C$3)+$I$3,2)</f>
        <v>41.78</v>
      </c>
      <c r="I99" s="6">
        <f>ROUND((D99-$D$3)*($I$4-$I$3)/($D$4-$D$3)+$I$3,2)</f>
        <v>1</v>
      </c>
      <c r="J99" s="6">
        <f>ROUND((E99-$E$3)*($I$4-$I$3)/($E$4-$E$3)+$I$3,2)</f>
        <v>4.4</v>
      </c>
    </row>
    <row r="100" spans="1:10" ht="14.4">
      <c r="A100">
        <v>170151</v>
      </c>
      <c r="B100" t="s">
        <v>334</v>
      </c>
      <c r="C100">
        <v>374</v>
      </c>
      <c r="D100">
        <v>2</v>
      </c>
      <c r="E100">
        <v>600000</v>
      </c>
      <c r="H100" s="6">
        <f>ROUND((C100-$C$3)*($I$4-$I$3)/($C$4-$C$3)+$I$3,2)</f>
        <v>37.56</v>
      </c>
      <c r="I100" s="6">
        <f>ROUND((D100-$D$3)*($I$4-$I$3)/($D$4-$D$3)+$I$3,2)</f>
        <v>4.41</v>
      </c>
      <c r="J100" s="6">
        <f>ROUND((E100-$E$3)*($I$4-$I$3)/($E$4-$E$3)+$I$3,2)</f>
        <v>1.27</v>
      </c>
    </row>
    <row r="101" spans="1:10" ht="14.4">
      <c r="A101">
        <v>170154</v>
      </c>
      <c r="B101" t="s">
        <v>337</v>
      </c>
      <c r="C101">
        <v>385</v>
      </c>
      <c r="D101">
        <v>1</v>
      </c>
      <c r="E101">
        <v>82500000</v>
      </c>
      <c r="H101" s="6">
        <f>ROUND((C101-$C$3)*($I$4-$I$3)/($C$4-$C$3)+$I$3,2)</f>
        <v>40.66</v>
      </c>
      <c r="I101" s="6">
        <f>ROUND((D101-$D$3)*($I$4-$I$3)/($D$4-$D$3)+$I$3,2)</f>
        <v>1</v>
      </c>
      <c r="J101" s="6">
        <f>ROUND((E101-$E$3)*($I$4-$I$3)/($E$4-$E$3)+$I$3,2)</f>
        <v>37.96</v>
      </c>
    </row>
    <row r="102" spans="1:10" ht="14.4">
      <c r="A102">
        <v>170156</v>
      </c>
      <c r="B102" t="s">
        <v>339</v>
      </c>
      <c r="C102">
        <v>381</v>
      </c>
      <c r="D102">
        <v>1</v>
      </c>
      <c r="E102">
        <v>11000000</v>
      </c>
      <c r="H102" s="6">
        <f>ROUND((C102-$C$3)*($I$4-$I$3)/($C$4-$C$3)+$I$3,2)</f>
        <v>39.53</v>
      </c>
      <c r="I102" s="6">
        <f>ROUND((D102-$D$3)*($I$4-$I$3)/($D$4-$D$3)+$I$3,2)</f>
        <v>1</v>
      </c>
      <c r="J102" s="6">
        <f>ROUND((E102-$E$3)*($I$4-$I$3)/($E$4-$E$3)+$I$3,2)</f>
        <v>5.93</v>
      </c>
    </row>
    <row r="103" spans="1:10" ht="14.4">
      <c r="A103">
        <v>170157</v>
      </c>
      <c r="B103" t="s">
        <v>341</v>
      </c>
      <c r="C103">
        <v>379</v>
      </c>
      <c r="D103">
        <v>1</v>
      </c>
      <c r="E103">
        <v>88000000</v>
      </c>
      <c r="H103" s="6">
        <f>ROUND((C103-$C$3)*($I$4-$I$3)/($C$4-$C$3)+$I$3,2)</f>
        <v>38.97</v>
      </c>
      <c r="I103" s="6">
        <f>ROUND((D103-$D$3)*($I$4-$I$3)/($D$4-$D$3)+$I$3,2)</f>
        <v>1</v>
      </c>
      <c r="J103" s="6">
        <f>ROUND((E103-$E$3)*($I$4-$I$3)/($E$4-$E$3)+$I$3,2)</f>
        <v>40.43</v>
      </c>
    </row>
    <row r="104" spans="1:10" ht="14.4">
      <c r="A104">
        <v>170159</v>
      </c>
      <c r="B104" t="s">
        <v>343</v>
      </c>
      <c r="C104">
        <v>376</v>
      </c>
      <c r="D104">
        <v>1</v>
      </c>
      <c r="E104">
        <v>4000000</v>
      </c>
      <c r="H104" s="6">
        <f>ROUND((C104-$C$3)*($I$4-$I$3)/($C$4-$C$3)+$I$3,2)</f>
        <v>38.13</v>
      </c>
      <c r="I104" s="6">
        <f>ROUND((D104-$D$3)*($I$4-$I$3)/($D$4-$D$3)+$I$3,2)</f>
        <v>1</v>
      </c>
      <c r="J104" s="6">
        <f>ROUND((E104-$E$3)*($I$4-$I$3)/($E$4-$E$3)+$I$3,2)</f>
        <v>2.79</v>
      </c>
    </row>
    <row r="105" spans="1:10" ht="14.4">
      <c r="A105">
        <v>170160</v>
      </c>
      <c r="B105" t="s">
        <v>345</v>
      </c>
      <c r="C105">
        <v>287</v>
      </c>
      <c r="D105">
        <v>2</v>
      </c>
      <c r="E105">
        <v>2500000</v>
      </c>
      <c r="H105" s="6">
        <f>ROUND((C105-$C$3)*($I$4-$I$3)/($C$4-$C$3)+$I$3,2)</f>
        <v>13.09</v>
      </c>
      <c r="I105" s="6">
        <f>ROUND((D105-$D$3)*($I$4-$I$3)/($D$4-$D$3)+$I$3,2)</f>
        <v>4.41</v>
      </c>
      <c r="J105" s="6">
        <f>ROUND((E105-$E$3)*($I$4-$I$3)/($E$4-$E$3)+$I$3,2)</f>
        <v>2.12</v>
      </c>
    </row>
    <row r="106" spans="1:10" ht="14.4">
      <c r="A106">
        <v>170163</v>
      </c>
      <c r="B106" t="s">
        <v>349</v>
      </c>
      <c r="C106">
        <v>373</v>
      </c>
      <c r="D106">
        <v>1</v>
      </c>
      <c r="E106">
        <v>69025000</v>
      </c>
      <c r="H106" s="6">
        <f>ROUND((C106-$C$3)*($I$4-$I$3)/($C$4-$C$3)+$I$3,2)</f>
        <v>37.28</v>
      </c>
      <c r="I106" s="6">
        <f>ROUND((D106-$D$3)*($I$4-$I$3)/($D$4-$D$3)+$I$3,2)</f>
        <v>1</v>
      </c>
      <c r="J106" s="6">
        <f>ROUND((E106-$E$3)*($I$4-$I$3)/($E$4-$E$3)+$I$3,2)</f>
        <v>31.93</v>
      </c>
    </row>
    <row r="107" spans="1:10" ht="14.4">
      <c r="A107">
        <v>170164</v>
      </c>
      <c r="B107" t="s">
        <v>353</v>
      </c>
      <c r="C107">
        <v>352</v>
      </c>
      <c r="D107">
        <v>3</v>
      </c>
      <c r="E107">
        <v>9100000</v>
      </c>
      <c r="H107" s="6">
        <f>ROUND((C107-$C$3)*($I$4-$I$3)/($C$4-$C$3)+$I$3,2)</f>
        <v>31.38</v>
      </c>
      <c r="I107" s="6">
        <f>ROUND((D107-$D$3)*($I$4-$I$3)/($D$4-$D$3)+$I$3,2)</f>
        <v>7.83</v>
      </c>
      <c r="J107" s="6">
        <f>ROUND((E107-$E$3)*($I$4-$I$3)/($E$4-$E$3)+$I$3,2)</f>
        <v>5.07</v>
      </c>
    </row>
    <row r="108" spans="1:10" ht="14.4">
      <c r="A108">
        <v>170165</v>
      </c>
      <c r="B108" t="s">
        <v>356</v>
      </c>
      <c r="C108">
        <v>372</v>
      </c>
      <c r="D108">
        <v>1</v>
      </c>
      <c r="E108">
        <v>400000</v>
      </c>
      <c r="H108" s="6">
        <f>ROUND((C108-$C$3)*($I$4-$I$3)/($C$4-$C$3)+$I$3,2)</f>
        <v>37</v>
      </c>
      <c r="I108" s="6">
        <f>ROUND((D108-$D$3)*($I$4-$I$3)/($D$4-$D$3)+$I$3,2)</f>
        <v>1</v>
      </c>
      <c r="J108" s="6">
        <f>ROUND((E108-$E$3)*($I$4-$I$3)/($E$4-$E$3)+$I$3,2)</f>
        <v>1.18</v>
      </c>
    </row>
    <row r="109" spans="1:10" ht="14.4">
      <c r="A109">
        <v>170168</v>
      </c>
      <c r="B109" t="s">
        <v>358</v>
      </c>
      <c r="C109">
        <v>370</v>
      </c>
      <c r="D109">
        <v>1</v>
      </c>
      <c r="E109">
        <v>36500000</v>
      </c>
      <c r="H109" s="6">
        <f>ROUND((C109-$C$3)*($I$4-$I$3)/($C$4-$C$3)+$I$3,2)</f>
        <v>36.44</v>
      </c>
      <c r="I109" s="6">
        <f>ROUND((D109-$D$3)*($I$4-$I$3)/($D$4-$D$3)+$I$3,2)</f>
        <v>1</v>
      </c>
      <c r="J109" s="6">
        <f>ROUND((E109-$E$3)*($I$4-$I$3)/($E$4-$E$3)+$I$3,2)</f>
        <v>17.35</v>
      </c>
    </row>
    <row r="110" spans="1:10" ht="14.4">
      <c r="A110">
        <v>170169</v>
      </c>
      <c r="B110" t="s">
        <v>360</v>
      </c>
      <c r="C110">
        <v>344</v>
      </c>
      <c r="D110">
        <v>5</v>
      </c>
      <c r="E110">
        <v>220950000</v>
      </c>
      <c r="H110" s="6">
        <f>ROUND((C110-$C$3)*($I$4-$I$3)/($C$4-$C$3)+$I$3,2)</f>
        <v>29.13</v>
      </c>
      <c r="I110" s="6">
        <f>ROUND((D110-$D$3)*($I$4-$I$3)/($D$4-$D$3)+$I$3,2)</f>
        <v>14.66</v>
      </c>
      <c r="J110" s="6">
        <f>ROUND((E110-$E$3)*($I$4-$I$3)/($E$4-$E$3)+$I$3,2)</f>
        <v>100</v>
      </c>
    </row>
    <row r="111" spans="1:10" ht="14.4">
      <c r="A111">
        <v>170175</v>
      </c>
      <c r="B111" t="s">
        <v>365</v>
      </c>
      <c r="C111">
        <v>361</v>
      </c>
      <c r="D111">
        <v>1</v>
      </c>
      <c r="E111">
        <v>250000</v>
      </c>
      <c r="H111" s="6">
        <f>ROUND((C111-$C$3)*($I$4-$I$3)/($C$4-$C$3)+$I$3,2)</f>
        <v>33.91</v>
      </c>
      <c r="I111" s="6">
        <f>ROUND((D111-$D$3)*($I$4-$I$3)/($D$4-$D$3)+$I$3,2)</f>
        <v>1</v>
      </c>
      <c r="J111" s="6">
        <f>ROUND((E111-$E$3)*($I$4-$I$3)/($E$4-$E$3)+$I$3,2)</f>
        <v>1.11</v>
      </c>
    </row>
    <row r="112" spans="1:10" ht="14.4">
      <c r="A112">
        <v>170176</v>
      </c>
      <c r="B112" t="s">
        <v>367</v>
      </c>
      <c r="C112">
        <v>356</v>
      </c>
      <c r="D112">
        <v>1</v>
      </c>
      <c r="E112">
        <v>800000</v>
      </c>
      <c r="H112" s="6">
        <f>ROUND((C112-$C$3)*($I$4-$I$3)/($C$4-$C$3)+$I$3,2)</f>
        <v>32.5</v>
      </c>
      <c r="I112" s="6">
        <f>ROUND((D112-$D$3)*($I$4-$I$3)/($D$4-$D$3)+$I$3,2)</f>
        <v>1</v>
      </c>
      <c r="J112" s="6">
        <f>ROUND((E112-$E$3)*($I$4-$I$3)/($E$4-$E$3)+$I$3,2)</f>
        <v>1.35</v>
      </c>
    </row>
    <row r="113" spans="1:10" ht="14.4">
      <c r="A113">
        <v>170178</v>
      </c>
      <c r="B113" t="s">
        <v>371</v>
      </c>
      <c r="C113">
        <v>352</v>
      </c>
      <c r="D113">
        <v>1</v>
      </c>
      <c r="E113">
        <v>8000</v>
      </c>
      <c r="H113" s="6">
        <f>ROUND((C113-$C$3)*($I$4-$I$3)/($C$4-$C$3)+$I$3,2)</f>
        <v>31.38</v>
      </c>
      <c r="I113" s="6">
        <f>ROUND((D113-$D$3)*($I$4-$I$3)/($D$4-$D$3)+$I$3,2)</f>
        <v>1</v>
      </c>
      <c r="J113" s="6">
        <f>ROUND((E113-$E$3)*($I$4-$I$3)/($E$4-$E$3)+$I$3,2)</f>
        <v>1</v>
      </c>
    </row>
    <row r="114" spans="1:10" ht="14.4">
      <c r="A114">
        <v>170180</v>
      </c>
      <c r="B114" t="s">
        <v>373</v>
      </c>
      <c r="C114">
        <v>352</v>
      </c>
      <c r="D114">
        <v>1</v>
      </c>
      <c r="E114">
        <v>100000</v>
      </c>
      <c r="H114" s="6">
        <f>ROUND((C114-$C$3)*($I$4-$I$3)/($C$4-$C$3)+$I$3,2)</f>
        <v>31.38</v>
      </c>
      <c r="I114" s="6">
        <f>ROUND((D114-$D$3)*($I$4-$I$3)/($D$4-$D$3)+$I$3,2)</f>
        <v>1</v>
      </c>
      <c r="J114" s="6">
        <f>ROUND((E114-$E$3)*($I$4-$I$3)/($E$4-$E$3)+$I$3,2)</f>
        <v>1.04</v>
      </c>
    </row>
    <row r="115" spans="1:10" ht="14.4">
      <c r="A115">
        <v>170182</v>
      </c>
      <c r="B115" t="s">
        <v>375</v>
      </c>
      <c r="C115">
        <v>351</v>
      </c>
      <c r="D115">
        <v>1</v>
      </c>
      <c r="E115">
        <v>1400000</v>
      </c>
      <c r="H115" s="6">
        <f>ROUND((C115-$C$3)*($I$4-$I$3)/($C$4-$C$3)+$I$3,2)</f>
        <v>31.09</v>
      </c>
      <c r="I115" s="6">
        <f>ROUND((D115-$D$3)*($I$4-$I$3)/($D$4-$D$3)+$I$3,2)</f>
        <v>1</v>
      </c>
      <c r="J115" s="6">
        <f>ROUND((E115-$E$3)*($I$4-$I$3)/($E$4-$E$3)+$I$3,2)</f>
        <v>1.62</v>
      </c>
    </row>
    <row r="116" spans="1:10" ht="14.4">
      <c r="A116">
        <v>170184</v>
      </c>
      <c r="B116" t="s">
        <v>379</v>
      </c>
      <c r="C116">
        <v>350</v>
      </c>
      <c r="D116">
        <v>1</v>
      </c>
      <c r="E116">
        <v>900000</v>
      </c>
      <c r="H116" s="6">
        <f>ROUND((C116-$C$3)*($I$4-$I$3)/($C$4-$C$3)+$I$3,2)</f>
        <v>30.81</v>
      </c>
      <c r="I116" s="6">
        <f>ROUND((D116-$D$3)*($I$4-$I$3)/($D$4-$D$3)+$I$3,2)</f>
        <v>1</v>
      </c>
      <c r="J116" s="6">
        <f>ROUND((E116-$E$3)*($I$4-$I$3)/($E$4-$E$3)+$I$3,2)</f>
        <v>1.4</v>
      </c>
    </row>
    <row r="117" spans="1:10" ht="14.4">
      <c r="A117">
        <v>170185</v>
      </c>
      <c r="B117" t="s">
        <v>381</v>
      </c>
      <c r="C117">
        <v>350</v>
      </c>
      <c r="D117">
        <v>1</v>
      </c>
      <c r="E117">
        <v>50000</v>
      </c>
      <c r="H117" s="6">
        <f>ROUND((C117-$C$3)*($I$4-$I$3)/($C$4-$C$3)+$I$3,2)</f>
        <v>30.81</v>
      </c>
      <c r="I117" s="6">
        <f>ROUND((D117-$D$3)*($I$4-$I$3)/($D$4-$D$3)+$I$3,2)</f>
        <v>1</v>
      </c>
      <c r="J117" s="6">
        <f>ROUND((E117-$E$3)*($I$4-$I$3)/($E$4-$E$3)+$I$3,2)</f>
        <v>1.02</v>
      </c>
    </row>
    <row r="118" spans="1:10" ht="14.4">
      <c r="A118">
        <v>170187</v>
      </c>
      <c r="B118" t="s">
        <v>385</v>
      </c>
      <c r="C118">
        <v>307</v>
      </c>
      <c r="D118">
        <v>3</v>
      </c>
      <c r="E118">
        <v>4000000</v>
      </c>
      <c r="H118" s="6">
        <f>ROUND((C118-$C$3)*($I$4-$I$3)/($C$4-$C$3)+$I$3,2)</f>
        <v>18.72</v>
      </c>
      <c r="I118" s="6">
        <f>ROUND((D118-$D$3)*($I$4-$I$3)/($D$4-$D$3)+$I$3,2)</f>
        <v>7.83</v>
      </c>
      <c r="J118" s="6">
        <f>ROUND((E118-$E$3)*($I$4-$I$3)/($E$4-$E$3)+$I$3,2)</f>
        <v>2.79</v>
      </c>
    </row>
    <row r="119" spans="1:10" ht="14.4">
      <c r="A119">
        <v>170188</v>
      </c>
      <c r="B119" t="s">
        <v>390</v>
      </c>
      <c r="C119">
        <v>344</v>
      </c>
      <c r="D119">
        <v>1</v>
      </c>
      <c r="E119">
        <v>1000000</v>
      </c>
      <c r="H119" s="6">
        <f>ROUND((C119-$C$3)*($I$4-$I$3)/($C$4-$C$3)+$I$3,2)</f>
        <v>29.13</v>
      </c>
      <c r="I119" s="6">
        <f>ROUND((D119-$D$3)*($I$4-$I$3)/($D$4-$D$3)+$I$3,2)</f>
        <v>1</v>
      </c>
      <c r="J119" s="6">
        <f>ROUND((E119-$E$3)*($I$4-$I$3)/($E$4-$E$3)+$I$3,2)</f>
        <v>1.44</v>
      </c>
    </row>
    <row r="120" spans="1:10" ht="14.4">
      <c r="A120">
        <v>170190</v>
      </c>
      <c r="B120" t="s">
        <v>392</v>
      </c>
      <c r="C120">
        <v>342</v>
      </c>
      <c r="D120">
        <v>1</v>
      </c>
      <c r="E120">
        <v>40000000</v>
      </c>
      <c r="H120" s="6">
        <f>ROUND((C120-$C$3)*($I$4-$I$3)/($C$4-$C$3)+$I$3,2)</f>
        <v>28.56</v>
      </c>
      <c r="I120" s="6">
        <f>ROUND((D120-$D$3)*($I$4-$I$3)/($D$4-$D$3)+$I$3,2)</f>
        <v>1</v>
      </c>
      <c r="J120" s="6">
        <f>ROUND((E120-$E$3)*($I$4-$I$3)/($E$4-$E$3)+$I$3,2)</f>
        <v>18.92</v>
      </c>
    </row>
    <row r="121" spans="1:10" ht="14.4">
      <c r="A121">
        <v>170191</v>
      </c>
      <c r="B121" t="s">
        <v>394</v>
      </c>
      <c r="C121">
        <v>342</v>
      </c>
      <c r="D121">
        <v>1</v>
      </c>
      <c r="E121">
        <v>8050000</v>
      </c>
      <c r="H121" s="6">
        <f>ROUND((C121-$C$3)*($I$4-$I$3)/($C$4-$C$3)+$I$3,2)</f>
        <v>28.56</v>
      </c>
      <c r="I121" s="6">
        <f>ROUND((D121-$D$3)*($I$4-$I$3)/($D$4-$D$3)+$I$3,2)</f>
        <v>1</v>
      </c>
      <c r="J121" s="6">
        <f>ROUND((E121-$E$3)*($I$4-$I$3)/($E$4-$E$3)+$I$3,2)</f>
        <v>4.6</v>
      </c>
    </row>
    <row r="122" spans="1:10" ht="14.4">
      <c r="A122">
        <v>170192</v>
      </c>
      <c r="B122" t="s">
        <v>396</v>
      </c>
      <c r="C122">
        <v>339</v>
      </c>
      <c r="D122">
        <v>1</v>
      </c>
      <c r="E122">
        <v>192084000</v>
      </c>
      <c r="H122" s="6">
        <f>ROUND((C122-$C$3)*($I$4-$I$3)/($C$4-$C$3)+$I$3,2)</f>
        <v>27.72</v>
      </c>
      <c r="I122" s="6">
        <f>ROUND((D122-$D$3)*($I$4-$I$3)/($D$4-$D$3)+$I$3,2)</f>
        <v>1</v>
      </c>
      <c r="J122" s="6">
        <f>ROUND((E122-$E$3)*($I$4-$I$3)/($E$4-$E$3)+$I$3,2)</f>
        <v>87.07</v>
      </c>
    </row>
    <row r="123" spans="1:10" ht="14.4">
      <c r="A123">
        <v>170193</v>
      </c>
      <c r="B123" t="s">
        <v>398</v>
      </c>
      <c r="C123">
        <v>278</v>
      </c>
      <c r="D123">
        <v>3</v>
      </c>
      <c r="E123">
        <v>13500000</v>
      </c>
      <c r="H123" s="6">
        <f>ROUND((C123-$C$3)*($I$4-$I$3)/($C$4-$C$3)+$I$3,2)</f>
        <v>10.56</v>
      </c>
      <c r="I123" s="6">
        <f>ROUND((D123-$D$3)*($I$4-$I$3)/($D$4-$D$3)+$I$3,2)</f>
        <v>7.83</v>
      </c>
      <c r="J123" s="6">
        <f>ROUND((E123-$E$3)*($I$4-$I$3)/($E$4-$E$3)+$I$3,2)</f>
        <v>7.05</v>
      </c>
    </row>
    <row r="124" spans="1:10" ht="14.4">
      <c r="A124">
        <v>170195</v>
      </c>
      <c r="B124" t="s">
        <v>406</v>
      </c>
      <c r="C124">
        <v>276</v>
      </c>
      <c r="D124">
        <v>3</v>
      </c>
      <c r="E124">
        <v>18150000</v>
      </c>
      <c r="H124" s="6">
        <f>ROUND((C124-$C$3)*($I$4-$I$3)/($C$4-$C$3)+$I$3,2)</f>
        <v>10</v>
      </c>
      <c r="I124" s="6">
        <f>ROUND((D124-$D$3)*($I$4-$I$3)/($D$4-$D$3)+$I$3,2)</f>
        <v>7.83</v>
      </c>
      <c r="J124" s="6">
        <f>ROUND((E124-$E$3)*($I$4-$I$3)/($E$4-$E$3)+$I$3,2)</f>
        <v>9.13</v>
      </c>
    </row>
    <row r="125" spans="1:10" ht="14.4">
      <c r="A125">
        <v>170196</v>
      </c>
      <c r="B125" t="s">
        <v>411</v>
      </c>
      <c r="C125">
        <v>336</v>
      </c>
      <c r="D125">
        <v>1</v>
      </c>
      <c r="E125">
        <v>3800000</v>
      </c>
      <c r="H125" s="6">
        <f>ROUND((C125-$C$3)*($I$4-$I$3)/($C$4-$C$3)+$I$3,2)</f>
        <v>26.88</v>
      </c>
      <c r="I125" s="6">
        <f>ROUND((D125-$D$3)*($I$4-$I$3)/($D$4-$D$3)+$I$3,2)</f>
        <v>1</v>
      </c>
      <c r="J125" s="6">
        <f>ROUND((E125-$E$3)*($I$4-$I$3)/($E$4-$E$3)+$I$3,2)</f>
        <v>2.7</v>
      </c>
    </row>
    <row r="126" spans="1:10" ht="14.4">
      <c r="A126">
        <v>170198</v>
      </c>
      <c r="B126" t="s">
        <v>413</v>
      </c>
      <c r="C126">
        <v>332</v>
      </c>
      <c r="D126">
        <v>1</v>
      </c>
      <c r="E126">
        <v>3355000</v>
      </c>
      <c r="H126" s="6">
        <f>ROUND((C126-$C$3)*($I$4-$I$3)/($C$4-$C$3)+$I$3,2)</f>
        <v>25.75</v>
      </c>
      <c r="I126" s="6">
        <f>ROUND((D126-$D$3)*($I$4-$I$3)/($D$4-$D$3)+$I$3,2)</f>
        <v>1</v>
      </c>
      <c r="J126" s="6">
        <f>ROUND((E126-$E$3)*($I$4-$I$3)/($E$4-$E$3)+$I$3,2)</f>
        <v>2.5</v>
      </c>
    </row>
    <row r="127" spans="1:10" ht="14.4">
      <c r="A127">
        <v>170199</v>
      </c>
      <c r="B127" t="s">
        <v>415</v>
      </c>
      <c r="C127">
        <v>331</v>
      </c>
      <c r="D127">
        <v>1</v>
      </c>
      <c r="E127">
        <v>2500000</v>
      </c>
      <c r="H127" s="6">
        <f>ROUND((C127-$C$3)*($I$4-$I$3)/($C$4-$C$3)+$I$3,2)</f>
        <v>25.47</v>
      </c>
      <c r="I127" s="6">
        <f>ROUND((D127-$D$3)*($I$4-$I$3)/($D$4-$D$3)+$I$3,2)</f>
        <v>1</v>
      </c>
      <c r="J127" s="6">
        <f>ROUND((E127-$E$3)*($I$4-$I$3)/($E$4-$E$3)+$I$3,2)</f>
        <v>2.12</v>
      </c>
    </row>
    <row r="128" spans="1:10" ht="14.4">
      <c r="A128">
        <v>170201</v>
      </c>
      <c r="B128" t="s">
        <v>417</v>
      </c>
      <c r="C128">
        <v>329</v>
      </c>
      <c r="D128">
        <v>1</v>
      </c>
      <c r="E128">
        <v>900000</v>
      </c>
      <c r="H128" s="6">
        <f>ROUND((C128-$C$3)*($I$4-$I$3)/($C$4-$C$3)+$I$3,2)</f>
        <v>24.91</v>
      </c>
      <c r="I128" s="6">
        <f>ROUND((D128-$D$3)*($I$4-$I$3)/($D$4-$D$3)+$I$3,2)</f>
        <v>1</v>
      </c>
      <c r="J128" s="6">
        <f>ROUND((E128-$E$3)*($I$4-$I$3)/($E$4-$E$3)+$I$3,2)</f>
        <v>1.4</v>
      </c>
    </row>
    <row r="129" spans="1:10" ht="14.4">
      <c r="A129">
        <v>170202</v>
      </c>
      <c r="B129" t="s">
        <v>419</v>
      </c>
      <c r="C129">
        <v>329</v>
      </c>
      <c r="D129">
        <v>1</v>
      </c>
      <c r="E129">
        <v>250000</v>
      </c>
      <c r="H129" s="6">
        <f>ROUND((C129-$C$3)*($I$4-$I$3)/($C$4-$C$3)+$I$3,2)</f>
        <v>24.91</v>
      </c>
      <c r="I129" s="6">
        <f>ROUND((D129-$D$3)*($I$4-$I$3)/($D$4-$D$3)+$I$3,2)</f>
        <v>1</v>
      </c>
      <c r="J129" s="6">
        <f>ROUND((E129-$E$3)*($I$4-$I$3)/($E$4-$E$3)+$I$3,2)</f>
        <v>1.11</v>
      </c>
    </row>
    <row r="130" spans="1:10" ht="14.4">
      <c r="A130">
        <v>170204</v>
      </c>
      <c r="B130" t="s">
        <v>421</v>
      </c>
      <c r="C130">
        <v>323</v>
      </c>
      <c r="D130">
        <v>1</v>
      </c>
      <c r="E130">
        <v>2400000</v>
      </c>
      <c r="H130" s="6">
        <f>ROUND((C130-$C$3)*($I$4-$I$3)/($C$4-$C$3)+$I$3,2)</f>
        <v>23.22</v>
      </c>
      <c r="I130" s="6">
        <f>ROUND((D130-$D$3)*($I$4-$I$3)/($D$4-$D$3)+$I$3,2)</f>
        <v>1</v>
      </c>
      <c r="J130" s="6">
        <f>ROUND((E130-$E$3)*($I$4-$I$3)/($E$4-$E$3)+$I$3,2)</f>
        <v>2.07</v>
      </c>
    </row>
    <row r="131" spans="1:10" ht="14.4">
      <c r="A131">
        <v>170205</v>
      </c>
      <c r="B131" t="s">
        <v>424</v>
      </c>
      <c r="C131">
        <v>266</v>
      </c>
      <c r="D131">
        <v>4</v>
      </c>
      <c r="E131">
        <v>8150000</v>
      </c>
      <c r="H131" s="6">
        <f>ROUND((C131-$C$3)*($I$4-$I$3)/($C$4-$C$3)+$I$3,2)</f>
        <v>7.19</v>
      </c>
      <c r="I131" s="6">
        <f>ROUND((D131-$D$3)*($I$4-$I$3)/($D$4-$D$3)+$I$3,2)</f>
        <v>11.24</v>
      </c>
      <c r="J131" s="6">
        <f>ROUND((E131-$E$3)*($I$4-$I$3)/($E$4-$E$3)+$I$3,2)</f>
        <v>4.65</v>
      </c>
    </row>
    <row r="132" spans="1:10" ht="14.4">
      <c r="A132">
        <v>170207</v>
      </c>
      <c r="B132" t="s">
        <v>429</v>
      </c>
      <c r="C132">
        <v>317</v>
      </c>
      <c r="D132">
        <v>1</v>
      </c>
      <c r="E132">
        <v>600000</v>
      </c>
      <c r="H132" s="6">
        <f>ROUND((C132-$C$3)*($I$4-$I$3)/($C$4-$C$3)+$I$3,2)</f>
        <v>21.53</v>
      </c>
      <c r="I132" s="6">
        <f>ROUND((D132-$D$3)*($I$4-$I$3)/($D$4-$D$3)+$I$3,2)</f>
        <v>1</v>
      </c>
      <c r="J132" s="6">
        <f>ROUND((E132-$E$3)*($I$4-$I$3)/($E$4-$E$3)+$I$3,2)</f>
        <v>1.27</v>
      </c>
    </row>
    <row r="133" spans="1:10" ht="14.4">
      <c r="A133">
        <v>170209</v>
      </c>
      <c r="B133" t="s">
        <v>432</v>
      </c>
      <c r="C133">
        <v>316</v>
      </c>
      <c r="D133">
        <v>1</v>
      </c>
      <c r="E133">
        <v>800000</v>
      </c>
      <c r="H133" s="6">
        <f>ROUND((C133-$C$3)*($I$4-$I$3)/($C$4-$C$3)+$I$3,2)</f>
        <v>21.25</v>
      </c>
      <c r="I133" s="6">
        <f>ROUND((D133-$D$3)*($I$4-$I$3)/($D$4-$D$3)+$I$3,2)</f>
        <v>1</v>
      </c>
      <c r="J133" s="6">
        <f>ROUND((E133-$E$3)*($I$4-$I$3)/($E$4-$E$3)+$I$3,2)</f>
        <v>1.35</v>
      </c>
    </row>
    <row r="134" spans="1:10" ht="14.4">
      <c r="A134">
        <v>170212</v>
      </c>
      <c r="B134" t="s">
        <v>434</v>
      </c>
      <c r="C134">
        <v>310</v>
      </c>
      <c r="D134">
        <v>2</v>
      </c>
      <c r="E134">
        <v>1850000</v>
      </c>
      <c r="H134" s="6">
        <f>ROUND((C134-$C$3)*($I$4-$I$3)/($C$4-$C$3)+$I$3,2)</f>
        <v>19.56</v>
      </c>
      <c r="I134" s="6">
        <f>ROUND((D134-$D$3)*($I$4-$I$3)/($D$4-$D$3)+$I$3,2)</f>
        <v>4.41</v>
      </c>
      <c r="J134" s="6">
        <f>ROUND((E134-$E$3)*($I$4-$I$3)/($E$4-$E$3)+$I$3,2)</f>
        <v>1.83</v>
      </c>
    </row>
    <row r="135" spans="1:10" ht="14.4">
      <c r="A135">
        <v>170216</v>
      </c>
      <c r="B135" t="s">
        <v>441</v>
      </c>
      <c r="C135">
        <v>309</v>
      </c>
      <c r="D135">
        <v>2</v>
      </c>
      <c r="E135">
        <v>1050000</v>
      </c>
      <c r="H135" s="6">
        <f>ROUND((C135-$C$3)*($I$4-$I$3)/($C$4-$C$3)+$I$3,2)</f>
        <v>19.28</v>
      </c>
      <c r="I135" s="6">
        <f>ROUND((D135-$D$3)*($I$4-$I$3)/($D$4-$D$3)+$I$3,2)</f>
        <v>4.41</v>
      </c>
      <c r="J135" s="6">
        <f>ROUND((E135-$E$3)*($I$4-$I$3)/($E$4-$E$3)+$I$3,2)</f>
        <v>1.47</v>
      </c>
    </row>
    <row r="136" spans="1:10" ht="14.4">
      <c r="A136">
        <v>170218</v>
      </c>
      <c r="B136" t="s">
        <v>445</v>
      </c>
      <c r="C136">
        <v>260</v>
      </c>
      <c r="D136">
        <v>1</v>
      </c>
      <c r="E136">
        <v>600000</v>
      </c>
      <c r="H136" s="6">
        <f>ROUND((C136-$C$3)*($I$4-$I$3)/($C$4-$C$3)+$I$3,2)</f>
        <v>5.5</v>
      </c>
      <c r="I136" s="6">
        <f>ROUND((D136-$D$3)*($I$4-$I$3)/($D$4-$D$3)+$I$3,2)</f>
        <v>1</v>
      </c>
      <c r="J136" s="6">
        <f>ROUND((E136-$E$3)*($I$4-$I$3)/($E$4-$E$3)+$I$3,2)</f>
        <v>1.27</v>
      </c>
    </row>
    <row r="137" spans="1:10" ht="14.4">
      <c r="A137">
        <v>170222</v>
      </c>
      <c r="B137" t="s">
        <v>458</v>
      </c>
      <c r="C137">
        <v>303</v>
      </c>
      <c r="D137">
        <v>1</v>
      </c>
      <c r="E137">
        <v>2100000</v>
      </c>
      <c r="H137" s="6">
        <f>ROUND((C137-$C$3)*($I$4-$I$3)/($C$4-$C$3)+$I$3,2)</f>
        <v>17.59</v>
      </c>
      <c r="I137" s="6">
        <f>ROUND((D137-$D$3)*($I$4-$I$3)/($D$4-$D$3)+$I$3,2)</f>
        <v>1</v>
      </c>
      <c r="J137" s="6">
        <f>ROUND((E137-$E$3)*($I$4-$I$3)/($E$4-$E$3)+$I$3,2)</f>
        <v>1.94</v>
      </c>
    </row>
    <row r="138" spans="1:10" ht="14.4">
      <c r="A138">
        <v>170223</v>
      </c>
      <c r="B138" t="s">
        <v>461</v>
      </c>
      <c r="C138">
        <v>303</v>
      </c>
      <c r="D138">
        <v>1</v>
      </c>
      <c r="E138">
        <v>1250000</v>
      </c>
      <c r="H138" s="6">
        <f>ROUND((C138-$C$3)*($I$4-$I$3)/($C$4-$C$3)+$I$3,2)</f>
        <v>17.59</v>
      </c>
      <c r="I138" s="6">
        <f>ROUND((D138-$D$3)*($I$4-$I$3)/($D$4-$D$3)+$I$3,2)</f>
        <v>1</v>
      </c>
      <c r="J138" s="6">
        <f>ROUND((E138-$E$3)*($I$4-$I$3)/($E$4-$E$3)+$I$3,2)</f>
        <v>1.56</v>
      </c>
    </row>
    <row r="139" spans="1:10" ht="14.4">
      <c r="A139">
        <v>170225</v>
      </c>
      <c r="B139" t="s">
        <v>463</v>
      </c>
      <c r="C139">
        <v>300</v>
      </c>
      <c r="D139">
        <v>1</v>
      </c>
      <c r="E139">
        <v>1000000</v>
      </c>
      <c r="H139" s="6">
        <f>ROUND((C139-$C$3)*($I$4-$I$3)/($C$4-$C$3)+$I$3,2)</f>
        <v>16.75</v>
      </c>
      <c r="I139" s="6">
        <f>ROUND((D139-$D$3)*($I$4-$I$3)/($D$4-$D$3)+$I$3,2)</f>
        <v>1</v>
      </c>
      <c r="J139" s="6">
        <f>ROUND((E139-$E$3)*($I$4-$I$3)/($E$4-$E$3)+$I$3,2)</f>
        <v>1.44</v>
      </c>
    </row>
    <row r="140" spans="1:10" ht="14.4">
      <c r="A140">
        <v>170226</v>
      </c>
      <c r="B140" t="s">
        <v>466</v>
      </c>
      <c r="C140">
        <v>267</v>
      </c>
      <c r="D140">
        <v>4</v>
      </c>
      <c r="E140">
        <v>6710000</v>
      </c>
      <c r="H140" s="6">
        <f>ROUND((C140-$C$3)*($I$4-$I$3)/($C$4-$C$3)+$I$3,2)</f>
        <v>7.47</v>
      </c>
      <c r="I140" s="6">
        <f>ROUND((D140-$D$3)*($I$4-$I$3)/($D$4-$D$3)+$I$3,2)</f>
        <v>11.24</v>
      </c>
      <c r="J140" s="6">
        <f>ROUND((E140-$E$3)*($I$4-$I$3)/($E$4-$E$3)+$I$3,2)</f>
        <v>4</v>
      </c>
    </row>
    <row r="141" spans="1:10" ht="14.4">
      <c r="A141">
        <v>170229</v>
      </c>
      <c r="B141" t="s">
        <v>474</v>
      </c>
      <c r="C141">
        <v>293</v>
      </c>
      <c r="D141">
        <v>2</v>
      </c>
      <c r="E141">
        <v>800000</v>
      </c>
      <c r="H141" s="6">
        <f>ROUND((C141-$C$3)*($I$4-$I$3)/($C$4-$C$3)+$I$3,2)</f>
        <v>14.78</v>
      </c>
      <c r="I141" s="6">
        <f>ROUND((D141-$D$3)*($I$4-$I$3)/($D$4-$D$3)+$I$3,2)</f>
        <v>4.41</v>
      </c>
      <c r="J141" s="6">
        <f>ROUND((E141-$E$3)*($I$4-$I$3)/($E$4-$E$3)+$I$3,2)</f>
        <v>1.35</v>
      </c>
    </row>
    <row r="142" spans="1:10" ht="14.4">
      <c r="A142">
        <v>170230</v>
      </c>
      <c r="B142" t="s">
        <v>478</v>
      </c>
      <c r="C142">
        <v>293</v>
      </c>
      <c r="D142">
        <v>1</v>
      </c>
      <c r="E142">
        <v>400000</v>
      </c>
      <c r="H142" s="6">
        <f>ROUND((C142-$C$3)*($I$4-$I$3)/($C$4-$C$3)+$I$3,2)</f>
        <v>14.78</v>
      </c>
      <c r="I142" s="6">
        <f>ROUND((D142-$D$3)*($I$4-$I$3)/($D$4-$D$3)+$I$3,2)</f>
        <v>1</v>
      </c>
      <c r="J142" s="6">
        <f>ROUND((E142-$E$3)*($I$4-$I$3)/($E$4-$E$3)+$I$3,2)</f>
        <v>1.18</v>
      </c>
    </row>
    <row r="143" spans="1:10" ht="14.4">
      <c r="A143">
        <v>170231</v>
      </c>
      <c r="B143" t="s">
        <v>481</v>
      </c>
      <c r="C143">
        <v>254</v>
      </c>
      <c r="D143">
        <v>3</v>
      </c>
      <c r="E143">
        <v>4650000</v>
      </c>
      <c r="H143" s="6">
        <f>ROUND((C143-$C$3)*($I$4-$I$3)/($C$4-$C$3)+$I$3,2)</f>
        <v>3.81</v>
      </c>
      <c r="I143" s="6">
        <f>ROUND((D143-$D$3)*($I$4-$I$3)/($D$4-$D$3)+$I$3,2)</f>
        <v>7.83</v>
      </c>
      <c r="J143" s="6">
        <f>ROUND((E143-$E$3)*($I$4-$I$3)/($E$4-$E$3)+$I$3,2)</f>
        <v>3.08</v>
      </c>
    </row>
    <row r="144" spans="1:10" ht="14.4">
      <c r="A144">
        <v>170236</v>
      </c>
      <c r="B144" t="s">
        <v>495</v>
      </c>
      <c r="C144">
        <v>288</v>
      </c>
      <c r="D144">
        <v>1</v>
      </c>
      <c r="E144">
        <v>1650000</v>
      </c>
      <c r="H144" s="6">
        <f>ROUND((C144-$C$3)*($I$4-$I$3)/($C$4-$C$3)+$I$3,2)</f>
        <v>13.38</v>
      </c>
      <c r="I144" s="6">
        <f>ROUND((D144-$D$3)*($I$4-$I$3)/($D$4-$D$3)+$I$3,2)</f>
        <v>1</v>
      </c>
      <c r="J144" s="6">
        <f>ROUND((E144-$E$3)*($I$4-$I$3)/($E$4-$E$3)+$I$3,2)</f>
        <v>1.74</v>
      </c>
    </row>
    <row r="145" spans="1:10" ht="14.4">
      <c r="A145">
        <v>170243</v>
      </c>
      <c r="B145" t="s">
        <v>501</v>
      </c>
      <c r="C145">
        <v>246</v>
      </c>
      <c r="D145">
        <v>2</v>
      </c>
      <c r="E145">
        <v>1500000</v>
      </c>
      <c r="H145" s="6">
        <f>ROUND((C145-$C$3)*($I$4-$I$3)/($C$4-$C$3)+$I$3,2)</f>
        <v>1.56</v>
      </c>
      <c r="I145" s="6">
        <f>ROUND((D145-$D$3)*($I$4-$I$3)/($D$4-$D$3)+$I$3,2)</f>
        <v>4.41</v>
      </c>
      <c r="J145" s="6">
        <f>ROUND((E145-$E$3)*($I$4-$I$3)/($E$4-$E$3)+$I$3,2)</f>
        <v>1.67</v>
      </c>
    </row>
    <row r="146" spans="1:10" ht="14.4">
      <c r="A146">
        <v>170250</v>
      </c>
      <c r="B146" t="s">
        <v>505</v>
      </c>
      <c r="C146">
        <v>276</v>
      </c>
      <c r="D146">
        <v>1</v>
      </c>
      <c r="E146">
        <v>30500000</v>
      </c>
      <c r="H146" s="6">
        <f>ROUND((C146-$C$3)*($I$4-$I$3)/($C$4-$C$3)+$I$3,2)</f>
        <v>10</v>
      </c>
      <c r="I146" s="6">
        <f>ROUND((D146-$D$3)*($I$4-$I$3)/($D$4-$D$3)+$I$3,2)</f>
        <v>1</v>
      </c>
      <c r="J146" s="6">
        <f>ROUND((E146-$E$3)*($I$4-$I$3)/($E$4-$E$3)+$I$3,2)</f>
        <v>14.66</v>
      </c>
    </row>
    <row r="147" spans="1:10" ht="14.4">
      <c r="A147">
        <v>170251</v>
      </c>
      <c r="B147" t="s">
        <v>508</v>
      </c>
      <c r="C147">
        <v>276</v>
      </c>
      <c r="D147">
        <v>2</v>
      </c>
      <c r="E147">
        <v>450000</v>
      </c>
      <c r="H147" s="6">
        <f>ROUND((C147-$C$3)*($I$4-$I$3)/($C$4-$C$3)+$I$3,2)</f>
        <v>10</v>
      </c>
      <c r="I147" s="6">
        <f>ROUND((D147-$D$3)*($I$4-$I$3)/($D$4-$D$3)+$I$3,2)</f>
        <v>4.41</v>
      </c>
      <c r="J147" s="6">
        <f>ROUND((E147-$E$3)*($I$4-$I$3)/($E$4-$E$3)+$I$3,2)</f>
        <v>1.2</v>
      </c>
    </row>
    <row r="148" spans="1:10" ht="14.4">
      <c r="A148">
        <v>170253</v>
      </c>
      <c r="B148" t="s">
        <v>511</v>
      </c>
      <c r="C148">
        <v>274</v>
      </c>
      <c r="D148">
        <v>1</v>
      </c>
      <c r="E148">
        <v>5500000</v>
      </c>
      <c r="H148" s="6">
        <f>ROUND((C148-$C$3)*($I$4-$I$3)/($C$4-$C$3)+$I$3,2)</f>
        <v>9.44</v>
      </c>
      <c r="I148" s="6">
        <f>ROUND((D148-$D$3)*($I$4-$I$3)/($D$4-$D$3)+$I$3,2)</f>
        <v>1</v>
      </c>
      <c r="J148" s="6">
        <f>ROUND((E148-$E$3)*($I$4-$I$3)/($E$4-$E$3)+$I$3,2)</f>
        <v>3.46</v>
      </c>
    </row>
    <row r="149" spans="1:10" ht="14.4">
      <c r="A149">
        <v>170255</v>
      </c>
      <c r="B149" t="s">
        <v>513</v>
      </c>
      <c r="C149">
        <v>272</v>
      </c>
      <c r="D149">
        <v>1</v>
      </c>
      <c r="E149">
        <v>600000</v>
      </c>
      <c r="H149" s="6">
        <f>ROUND((C149-$C$3)*($I$4-$I$3)/($C$4-$C$3)+$I$3,2)</f>
        <v>8.88</v>
      </c>
      <c r="I149" s="6">
        <f>ROUND((D149-$D$3)*($I$4-$I$3)/($D$4-$D$3)+$I$3,2)</f>
        <v>1</v>
      </c>
      <c r="J149" s="6">
        <f>ROUND((E149-$E$3)*($I$4-$I$3)/($E$4-$E$3)+$I$3,2)</f>
        <v>1.27</v>
      </c>
    </row>
    <row r="150" spans="1:10" ht="14.4">
      <c r="A150">
        <v>170256</v>
      </c>
      <c r="B150" t="s">
        <v>515</v>
      </c>
      <c r="C150">
        <v>268</v>
      </c>
      <c r="D150">
        <v>2</v>
      </c>
      <c r="E150">
        <v>1650000</v>
      </c>
      <c r="H150" s="6">
        <f>ROUND((C150-$C$3)*($I$4-$I$3)/($C$4-$C$3)+$I$3,2)</f>
        <v>7.75</v>
      </c>
      <c r="I150" s="6">
        <f>ROUND((D150-$D$3)*($I$4-$I$3)/($D$4-$D$3)+$I$3,2)</f>
        <v>4.41</v>
      </c>
      <c r="J150" s="6">
        <f>ROUND((E150-$E$3)*($I$4-$I$3)/($E$4-$E$3)+$I$3,2)</f>
        <v>1.74</v>
      </c>
    </row>
    <row r="151" spans="1:10" ht="14.4">
      <c r="A151">
        <v>170259</v>
      </c>
      <c r="B151" t="s">
        <v>518</v>
      </c>
      <c r="C151">
        <v>268</v>
      </c>
      <c r="D151">
        <v>1</v>
      </c>
      <c r="E151">
        <v>3355000</v>
      </c>
      <c r="H151" s="6">
        <f>ROUND((C151-$C$3)*($I$4-$I$3)/($C$4-$C$3)+$I$3,2)</f>
        <v>7.75</v>
      </c>
      <c r="I151" s="6">
        <f>ROUND((D151-$D$3)*($I$4-$I$3)/($D$4-$D$3)+$I$3,2)</f>
        <v>1</v>
      </c>
      <c r="J151" s="6">
        <f>ROUND((E151-$E$3)*($I$4-$I$3)/($E$4-$E$3)+$I$3,2)</f>
        <v>2.5</v>
      </c>
    </row>
    <row r="152" spans="1:10" ht="14.4">
      <c r="A152">
        <v>170261</v>
      </c>
      <c r="B152" t="s">
        <v>520</v>
      </c>
      <c r="C152">
        <v>267</v>
      </c>
      <c r="D152">
        <v>1</v>
      </c>
      <c r="E152">
        <v>6400000</v>
      </c>
      <c r="H152" s="6">
        <f>ROUND((C152-$C$3)*($I$4-$I$3)/($C$4-$C$3)+$I$3,2)</f>
        <v>7.47</v>
      </c>
      <c r="I152" s="6">
        <f>ROUND((D152-$D$3)*($I$4-$I$3)/($D$4-$D$3)+$I$3,2)</f>
        <v>1</v>
      </c>
      <c r="J152" s="6">
        <f>ROUND((E152-$E$3)*($I$4-$I$3)/($E$4-$E$3)+$I$3,2)</f>
        <v>3.86</v>
      </c>
    </row>
    <row r="153" spans="1:10" ht="14.4">
      <c r="A153">
        <v>170263</v>
      </c>
      <c r="B153" t="s">
        <v>523</v>
      </c>
      <c r="C153">
        <v>266</v>
      </c>
      <c r="D153">
        <v>1</v>
      </c>
      <c r="E153">
        <v>200000</v>
      </c>
      <c r="H153" s="6">
        <f>ROUND((C153-$C$3)*($I$4-$I$3)/($C$4-$C$3)+$I$3,2)</f>
        <v>7.19</v>
      </c>
      <c r="I153" s="6">
        <f>ROUND((D153-$D$3)*($I$4-$I$3)/($D$4-$D$3)+$I$3,2)</f>
        <v>1</v>
      </c>
      <c r="J153" s="6">
        <f>ROUND((E153-$E$3)*($I$4-$I$3)/($E$4-$E$3)+$I$3,2)</f>
        <v>1.09</v>
      </c>
    </row>
    <row r="154" spans="1:10" ht="14.4">
      <c r="A154">
        <v>170266</v>
      </c>
      <c r="B154" t="s">
        <v>526</v>
      </c>
      <c r="C154">
        <v>256</v>
      </c>
      <c r="D154">
        <v>1</v>
      </c>
      <c r="E154">
        <v>600000</v>
      </c>
      <c r="H154" s="6">
        <f>ROUND((C154-$C$3)*($I$4-$I$3)/($C$4-$C$3)+$I$3,2)</f>
        <v>4.38</v>
      </c>
      <c r="I154" s="6">
        <f>ROUND((D154-$D$3)*($I$4-$I$3)/($D$4-$D$3)+$I$3,2)</f>
        <v>1</v>
      </c>
      <c r="J154" s="6">
        <f>ROUND((E154-$E$3)*($I$4-$I$3)/($E$4-$E$3)+$I$3,2)</f>
        <v>1.27</v>
      </c>
    </row>
    <row r="155" spans="1:10" ht="14.4">
      <c r="A155">
        <v>170270</v>
      </c>
      <c r="B155" t="s">
        <v>528</v>
      </c>
      <c r="C155">
        <v>518</v>
      </c>
      <c r="D155">
        <v>1</v>
      </c>
      <c r="E155">
        <v>3520000</v>
      </c>
      <c r="H155" s="6">
        <f>ROUND((C155-$C$3)*($I$4-$I$3)/($C$4-$C$3)+$I$3,2)</f>
        <v>78.06</v>
      </c>
      <c r="I155" s="6">
        <f>ROUND((D155-$D$3)*($I$4-$I$3)/($D$4-$D$3)+$I$3,2)</f>
        <v>1</v>
      </c>
      <c r="J155" s="6">
        <f>ROUND((E155-$E$3)*($I$4-$I$3)/($E$4-$E$3)+$I$3,2)</f>
        <v>2.57</v>
      </c>
    </row>
    <row r="156" spans="1:10" ht="14.4">
      <c r="A156">
        <v>170281</v>
      </c>
      <c r="B156" t="s">
        <v>537</v>
      </c>
      <c r="C156">
        <v>573</v>
      </c>
      <c r="D156">
        <v>1</v>
      </c>
      <c r="E156">
        <v>4600000</v>
      </c>
      <c r="H156" s="6">
        <f>ROUND((C156-$C$3)*($I$4-$I$3)/($C$4-$C$3)+$I$3,2)</f>
        <v>93.53</v>
      </c>
      <c r="I156" s="6">
        <f>ROUND((D156-$D$3)*($I$4-$I$3)/($D$4-$D$3)+$I$3,2)</f>
        <v>1</v>
      </c>
      <c r="J156" s="6">
        <f>ROUND((E156-$E$3)*($I$4-$I$3)/($E$4-$E$3)+$I$3,2)</f>
        <v>3.06</v>
      </c>
    </row>
    <row r="157" spans="1:10" ht="14.4">
      <c r="A157">
        <v>170282</v>
      </c>
      <c r="B157" t="s">
        <v>539</v>
      </c>
      <c r="C157">
        <v>580</v>
      </c>
      <c r="D157">
        <v>1</v>
      </c>
      <c r="E157">
        <v>1500000</v>
      </c>
      <c r="H157" s="6">
        <f>ROUND((C157-$C$3)*($I$4-$I$3)/($C$4-$C$3)+$I$3,2)</f>
        <v>95.5</v>
      </c>
      <c r="I157" s="6">
        <f>ROUND((D157-$D$3)*($I$4-$I$3)/($D$4-$D$3)+$I$3,2)</f>
        <v>1</v>
      </c>
      <c r="J157" s="6">
        <f>ROUND((E157-$E$3)*($I$4-$I$3)/($E$4-$E$3)+$I$3,2)</f>
        <v>1.67</v>
      </c>
    </row>
    <row r="158" spans="1:10" ht="14.4">
      <c r="A158">
        <v>170283</v>
      </c>
      <c r="B158" t="s">
        <v>541</v>
      </c>
      <c r="C158">
        <v>574</v>
      </c>
      <c r="D158">
        <v>1</v>
      </c>
      <c r="E158">
        <v>3300000</v>
      </c>
      <c r="H158" s="6">
        <f>ROUND((C158-$C$3)*($I$4-$I$3)/($C$4-$C$3)+$I$3,2)</f>
        <v>93.81</v>
      </c>
      <c r="I158" s="6">
        <f>ROUND((D158-$D$3)*($I$4-$I$3)/($D$4-$D$3)+$I$3,2)</f>
        <v>1</v>
      </c>
      <c r="J158" s="6">
        <f>ROUND((E158-$E$3)*($I$4-$I$3)/($E$4-$E$3)+$I$3,2)</f>
        <v>2.48</v>
      </c>
    </row>
    <row r="159" spans="1:10" ht="14.4">
      <c r="A159">
        <v>170284</v>
      </c>
      <c r="B159" t="s">
        <v>543</v>
      </c>
      <c r="C159">
        <v>430</v>
      </c>
      <c r="D159">
        <v>6</v>
      </c>
      <c r="E159">
        <v>33000000</v>
      </c>
      <c r="H159" s="6">
        <f>ROUND((C159-$C$3)*($I$4-$I$3)/($C$4-$C$3)+$I$3,2)</f>
        <v>53.31</v>
      </c>
      <c r="I159" s="6">
        <f>ROUND((D159-$D$3)*($I$4-$I$3)/($D$4-$D$3)+$I$3,2)</f>
        <v>18.07</v>
      </c>
      <c r="J159" s="6">
        <f>ROUND((E159-$E$3)*($I$4-$I$3)/($E$4-$E$3)+$I$3,2)</f>
        <v>15.78</v>
      </c>
    </row>
    <row r="160" spans="1:10" ht="14.4">
      <c r="A160">
        <v>170285</v>
      </c>
      <c r="B160" t="s">
        <v>552</v>
      </c>
      <c r="C160">
        <v>566</v>
      </c>
      <c r="D160">
        <v>1</v>
      </c>
      <c r="E160">
        <v>5390000</v>
      </c>
      <c r="H160" s="6">
        <f>ROUND((C160-$C$3)*($I$4-$I$3)/($C$4-$C$3)+$I$3,2)</f>
        <v>91.56</v>
      </c>
      <c r="I160" s="6">
        <f>ROUND((D160-$D$3)*($I$4-$I$3)/($D$4-$D$3)+$I$3,2)</f>
        <v>1</v>
      </c>
      <c r="J160" s="6">
        <f>ROUND((E160-$E$3)*($I$4-$I$3)/($E$4-$E$3)+$I$3,2)</f>
        <v>3.41</v>
      </c>
    </row>
    <row r="161" spans="1:10" ht="14.4">
      <c r="A161">
        <v>170286</v>
      </c>
      <c r="B161" t="s">
        <v>554</v>
      </c>
      <c r="C161">
        <v>563</v>
      </c>
      <c r="D161">
        <v>1</v>
      </c>
      <c r="E161">
        <v>2400000</v>
      </c>
      <c r="H161" s="6">
        <f>ROUND((C161-$C$3)*($I$4-$I$3)/($C$4-$C$3)+$I$3,2)</f>
        <v>90.72</v>
      </c>
      <c r="I161" s="6">
        <f>ROUND((D161-$D$3)*($I$4-$I$3)/($D$4-$D$3)+$I$3,2)</f>
        <v>1</v>
      </c>
      <c r="J161" s="6">
        <f>ROUND((E161-$E$3)*($I$4-$I$3)/($E$4-$E$3)+$I$3,2)</f>
        <v>2.07</v>
      </c>
    </row>
    <row r="162" spans="1:10" ht="14.4">
      <c r="A162">
        <v>170287</v>
      </c>
      <c r="B162" t="s">
        <v>556</v>
      </c>
      <c r="C162">
        <v>559</v>
      </c>
      <c r="D162">
        <v>1</v>
      </c>
      <c r="E162">
        <v>20680000</v>
      </c>
      <c r="H162" s="6">
        <f>ROUND((C162-$C$3)*($I$4-$I$3)/($C$4-$C$3)+$I$3,2)</f>
        <v>89.59</v>
      </c>
      <c r="I162" s="6">
        <f>ROUND((D162-$D$3)*($I$4-$I$3)/($D$4-$D$3)+$I$3,2)</f>
        <v>1</v>
      </c>
      <c r="J162" s="6">
        <f>ROUND((E162-$E$3)*($I$4-$I$3)/($E$4-$E$3)+$I$3,2)</f>
        <v>10.26</v>
      </c>
    </row>
    <row r="163" spans="1:10" ht="14.4">
      <c r="A163">
        <v>170288</v>
      </c>
      <c r="B163" t="s">
        <v>558</v>
      </c>
      <c r="C163">
        <v>553</v>
      </c>
      <c r="D163">
        <v>1</v>
      </c>
      <c r="E163">
        <v>500000</v>
      </c>
      <c r="H163" s="6">
        <f>ROUND((C163-$C$3)*($I$4-$I$3)/($C$4-$C$3)+$I$3,2)</f>
        <v>87.91</v>
      </c>
      <c r="I163" s="6">
        <f>ROUND((D163-$D$3)*($I$4-$I$3)/($D$4-$D$3)+$I$3,2)</f>
        <v>1</v>
      </c>
      <c r="J163" s="6">
        <f>ROUND((E163-$E$3)*($I$4-$I$3)/($E$4-$E$3)+$I$3,2)</f>
        <v>1.22</v>
      </c>
    </row>
    <row r="164" spans="1:10" ht="14.4">
      <c r="A164">
        <v>170290</v>
      </c>
      <c r="B164" t="s">
        <v>560</v>
      </c>
      <c r="C164">
        <v>549</v>
      </c>
      <c r="D164">
        <v>1</v>
      </c>
      <c r="E164">
        <v>1500000</v>
      </c>
      <c r="H164" s="6">
        <f>ROUND((C164-$C$3)*($I$4-$I$3)/($C$4-$C$3)+$I$3,2)</f>
        <v>86.78</v>
      </c>
      <c r="I164" s="6">
        <f>ROUND((D164-$D$3)*($I$4-$I$3)/($D$4-$D$3)+$I$3,2)</f>
        <v>1</v>
      </c>
      <c r="J164" s="6">
        <f>ROUND((E164-$E$3)*($I$4-$I$3)/($E$4-$E$3)+$I$3,2)</f>
        <v>1.67</v>
      </c>
    </row>
    <row r="165" spans="1:10" ht="14.4">
      <c r="A165">
        <v>170291</v>
      </c>
      <c r="B165" t="s">
        <v>562</v>
      </c>
      <c r="C165">
        <v>547</v>
      </c>
      <c r="D165">
        <v>1</v>
      </c>
      <c r="E165">
        <v>8800000</v>
      </c>
      <c r="H165" s="6">
        <f>ROUND((C165-$C$3)*($I$4-$I$3)/($C$4-$C$3)+$I$3,2)</f>
        <v>86.22</v>
      </c>
      <c r="I165" s="6">
        <f>ROUND((D165-$D$3)*($I$4-$I$3)/($D$4-$D$3)+$I$3,2)</f>
        <v>1</v>
      </c>
      <c r="J165" s="6">
        <f>ROUND((E165-$E$3)*($I$4-$I$3)/($E$4-$E$3)+$I$3,2)</f>
        <v>4.94</v>
      </c>
    </row>
    <row r="166" spans="1:10" ht="14.4">
      <c r="A166">
        <v>170292</v>
      </c>
      <c r="B166" t="s">
        <v>564</v>
      </c>
      <c r="C166">
        <v>542</v>
      </c>
      <c r="D166">
        <v>3</v>
      </c>
      <c r="E166">
        <v>7900000</v>
      </c>
      <c r="H166" s="6">
        <f>ROUND((C166-$C$3)*($I$4-$I$3)/($C$4-$C$3)+$I$3,2)</f>
        <v>84.81</v>
      </c>
      <c r="I166" s="6">
        <f>ROUND((D166-$D$3)*($I$4-$I$3)/($D$4-$D$3)+$I$3,2)</f>
        <v>7.83</v>
      </c>
      <c r="J166" s="6">
        <f>ROUND((E166-$E$3)*($I$4-$I$3)/($E$4-$E$3)+$I$3,2)</f>
        <v>4.54</v>
      </c>
    </row>
    <row r="167" spans="1:10" ht="14.4">
      <c r="A167">
        <v>170295</v>
      </c>
      <c r="B167" t="s">
        <v>568</v>
      </c>
      <c r="C167">
        <v>541</v>
      </c>
      <c r="D167">
        <v>1</v>
      </c>
      <c r="E167">
        <v>300000</v>
      </c>
      <c r="H167" s="6">
        <f>ROUND((C167-$C$3)*($I$4-$I$3)/($C$4-$C$3)+$I$3,2)</f>
        <v>84.53</v>
      </c>
      <c r="I167" s="6">
        <f>ROUND((D167-$D$3)*($I$4-$I$3)/($D$4-$D$3)+$I$3,2)</f>
        <v>1</v>
      </c>
      <c r="J167" s="6">
        <f>ROUND((E167-$E$3)*($I$4-$I$3)/($E$4-$E$3)+$I$3,2)</f>
        <v>1.13</v>
      </c>
    </row>
    <row r="168" spans="1:10" ht="14.4">
      <c r="A168">
        <v>170296</v>
      </c>
      <c r="B168" t="s">
        <v>570</v>
      </c>
      <c r="C168">
        <v>562</v>
      </c>
      <c r="D168">
        <v>1</v>
      </c>
      <c r="E168">
        <v>700000</v>
      </c>
      <c r="H168" s="6">
        <f>ROUND((C168-$C$3)*($I$4-$I$3)/($C$4-$C$3)+$I$3,2)</f>
        <v>90.44</v>
      </c>
      <c r="I168" s="6">
        <f>ROUND((D168-$D$3)*($I$4-$I$3)/($D$4-$D$3)+$I$3,2)</f>
        <v>1</v>
      </c>
      <c r="J168" s="6">
        <f>ROUND((E168-$E$3)*($I$4-$I$3)/($E$4-$E$3)+$I$3,2)</f>
        <v>1.31</v>
      </c>
    </row>
    <row r="169" spans="1:10" ht="14.4">
      <c r="A169">
        <v>170297</v>
      </c>
      <c r="B169" t="s">
        <v>572</v>
      </c>
      <c r="C169">
        <v>547</v>
      </c>
      <c r="D169">
        <v>1</v>
      </c>
      <c r="E169">
        <v>150000</v>
      </c>
      <c r="H169" s="6">
        <f>ROUND((C169-$C$3)*($I$4-$I$3)/($C$4-$C$3)+$I$3,2)</f>
        <v>86.22</v>
      </c>
      <c r="I169" s="6">
        <f>ROUND((D169-$D$3)*($I$4-$I$3)/($D$4-$D$3)+$I$3,2)</f>
        <v>1</v>
      </c>
      <c r="J169" s="6">
        <f>ROUND((E169-$E$3)*($I$4-$I$3)/($E$4-$E$3)+$I$3,2)</f>
        <v>1.06</v>
      </c>
    </row>
    <row r="170" spans="1:10" ht="14.4">
      <c r="A170">
        <v>170300</v>
      </c>
      <c r="B170" t="s">
        <v>574</v>
      </c>
      <c r="C170">
        <v>533</v>
      </c>
      <c r="D170">
        <v>1</v>
      </c>
      <c r="E170">
        <v>29700000</v>
      </c>
      <c r="H170" s="6">
        <f>ROUND((C170-$C$3)*($I$4-$I$3)/($C$4-$C$3)+$I$3,2)</f>
        <v>82.28</v>
      </c>
      <c r="I170" s="6">
        <f>ROUND((D170-$D$3)*($I$4-$I$3)/($D$4-$D$3)+$I$3,2)</f>
        <v>1</v>
      </c>
      <c r="J170" s="6">
        <f>ROUND((E170-$E$3)*($I$4-$I$3)/($E$4-$E$3)+$I$3,2)</f>
        <v>14.3</v>
      </c>
    </row>
    <row r="171" spans="1:10" ht="14.4">
      <c r="A171">
        <v>170301</v>
      </c>
      <c r="B171" t="s">
        <v>576</v>
      </c>
      <c r="C171">
        <v>527</v>
      </c>
      <c r="D171">
        <v>1</v>
      </c>
      <c r="E171">
        <v>4950000</v>
      </c>
      <c r="H171" s="6">
        <f>ROUND((C171-$C$3)*($I$4-$I$3)/($C$4-$C$3)+$I$3,2)</f>
        <v>80.59</v>
      </c>
      <c r="I171" s="6">
        <f>ROUND((D171-$D$3)*($I$4-$I$3)/($D$4-$D$3)+$I$3,2)</f>
        <v>1</v>
      </c>
      <c r="J171" s="6">
        <f>ROUND((E171-$E$3)*($I$4-$I$3)/($E$4-$E$3)+$I$3,2)</f>
        <v>3.21</v>
      </c>
    </row>
    <row r="172" spans="1:10" ht="14.4">
      <c r="A172">
        <v>170302</v>
      </c>
      <c r="B172" t="s">
        <v>578</v>
      </c>
      <c r="C172">
        <v>527</v>
      </c>
      <c r="D172">
        <v>1</v>
      </c>
      <c r="E172">
        <v>1500000</v>
      </c>
      <c r="H172" s="6">
        <f>ROUND((C172-$C$3)*($I$4-$I$3)/($C$4-$C$3)+$I$3,2)</f>
        <v>80.59</v>
      </c>
      <c r="I172" s="6">
        <f>ROUND((D172-$D$3)*($I$4-$I$3)/($D$4-$D$3)+$I$3,2)</f>
        <v>1</v>
      </c>
      <c r="J172" s="6">
        <f>ROUND((E172-$E$3)*($I$4-$I$3)/($E$4-$E$3)+$I$3,2)</f>
        <v>1.67</v>
      </c>
    </row>
    <row r="173" spans="1:10" ht="14.4">
      <c r="A173">
        <v>170303</v>
      </c>
      <c r="B173" t="s">
        <v>580</v>
      </c>
      <c r="C173">
        <v>521</v>
      </c>
      <c r="D173">
        <v>2</v>
      </c>
      <c r="E173">
        <v>1350000</v>
      </c>
      <c r="H173" s="6">
        <f>ROUND((C173-$C$3)*($I$4-$I$3)/($C$4-$C$3)+$I$3,2)</f>
        <v>78.91</v>
      </c>
      <c r="I173" s="6">
        <f>ROUND((D173-$D$3)*($I$4-$I$3)/($D$4-$D$3)+$I$3,2)</f>
        <v>4.41</v>
      </c>
      <c r="J173" s="6">
        <f>ROUND((E173-$E$3)*($I$4-$I$3)/($E$4-$E$3)+$I$3,2)</f>
        <v>1.6</v>
      </c>
    </row>
    <row r="174" spans="1:10" ht="14.4">
      <c r="A174">
        <v>170305</v>
      </c>
      <c r="B174" t="s">
        <v>583</v>
      </c>
      <c r="C174">
        <v>520</v>
      </c>
      <c r="D174">
        <v>1</v>
      </c>
      <c r="E174">
        <v>4500000</v>
      </c>
      <c r="H174" s="6">
        <f>ROUND((C174-$C$3)*($I$4-$I$3)/($C$4-$C$3)+$I$3,2)</f>
        <v>78.63</v>
      </c>
      <c r="I174" s="6">
        <f>ROUND((D174-$D$3)*($I$4-$I$3)/($D$4-$D$3)+$I$3,2)</f>
        <v>1</v>
      </c>
      <c r="J174" s="6">
        <f>ROUND((E174-$E$3)*($I$4-$I$3)/($E$4-$E$3)+$I$3,2)</f>
        <v>3.01</v>
      </c>
    </row>
    <row r="175" spans="1:10" ht="14.4">
      <c r="A175">
        <v>170306</v>
      </c>
      <c r="B175" t="s">
        <v>585</v>
      </c>
      <c r="C175">
        <v>518</v>
      </c>
      <c r="D175">
        <v>1</v>
      </c>
      <c r="E175">
        <v>4500000</v>
      </c>
      <c r="H175" s="6">
        <f>ROUND((C175-$C$3)*($I$4-$I$3)/($C$4-$C$3)+$I$3,2)</f>
        <v>78.06</v>
      </c>
      <c r="I175" s="6">
        <f>ROUND((D175-$D$3)*($I$4-$I$3)/($D$4-$D$3)+$I$3,2)</f>
        <v>1</v>
      </c>
      <c r="J175" s="6">
        <f>ROUND((E175-$E$3)*($I$4-$I$3)/($E$4-$E$3)+$I$3,2)</f>
        <v>3.01</v>
      </c>
    </row>
    <row r="176" spans="1:10" ht="14.4">
      <c r="A176">
        <v>170308</v>
      </c>
      <c r="B176" t="s">
        <v>587</v>
      </c>
      <c r="C176">
        <v>535</v>
      </c>
      <c r="D176">
        <v>1</v>
      </c>
      <c r="E176">
        <v>100000</v>
      </c>
      <c r="H176" s="6">
        <f>ROUND((C176-$C$3)*($I$4-$I$3)/($C$4-$C$3)+$I$3,2)</f>
        <v>82.84</v>
      </c>
      <c r="I176" s="6">
        <f>ROUND((D176-$D$3)*($I$4-$I$3)/($D$4-$D$3)+$I$3,2)</f>
        <v>1</v>
      </c>
      <c r="J176" s="6">
        <f>ROUND((E176-$E$3)*($I$4-$I$3)/($E$4-$E$3)+$I$3,2)</f>
        <v>1.04</v>
      </c>
    </row>
    <row r="177" spans="1:10" ht="14.4">
      <c r="A177">
        <v>170309</v>
      </c>
      <c r="B177" t="s">
        <v>589</v>
      </c>
      <c r="C177">
        <v>535</v>
      </c>
      <c r="D177">
        <v>1</v>
      </c>
      <c r="E177">
        <v>70000</v>
      </c>
      <c r="H177" s="6">
        <f>ROUND((C177-$C$3)*($I$4-$I$3)/($C$4-$C$3)+$I$3,2)</f>
        <v>82.84</v>
      </c>
      <c r="I177" s="6">
        <f>ROUND((D177-$D$3)*($I$4-$I$3)/($D$4-$D$3)+$I$3,2)</f>
        <v>1</v>
      </c>
      <c r="J177" s="6">
        <f>ROUND((E177-$E$3)*($I$4-$I$3)/($E$4-$E$3)+$I$3,2)</f>
        <v>1.03</v>
      </c>
    </row>
    <row r="178" spans="1:10" ht="14.4">
      <c r="A178">
        <v>170310</v>
      </c>
      <c r="B178" t="s">
        <v>591</v>
      </c>
      <c r="C178">
        <v>528</v>
      </c>
      <c r="D178">
        <v>1</v>
      </c>
      <c r="E178">
        <v>198000</v>
      </c>
      <c r="H178" s="6">
        <f>ROUND((C178-$C$3)*($I$4-$I$3)/($C$4-$C$3)+$I$3,2)</f>
        <v>80.88</v>
      </c>
      <c r="I178" s="6">
        <f>ROUND((D178-$D$3)*($I$4-$I$3)/($D$4-$D$3)+$I$3,2)</f>
        <v>1</v>
      </c>
      <c r="J178" s="6">
        <f>ROUND((E178-$E$3)*($I$4-$I$3)/($E$4-$E$3)+$I$3,2)</f>
        <v>1.09</v>
      </c>
    </row>
    <row r="179" spans="1:10" ht="14.4">
      <c r="A179">
        <v>170311</v>
      </c>
      <c r="B179" t="s">
        <v>593</v>
      </c>
      <c r="C179">
        <v>526</v>
      </c>
      <c r="D179">
        <v>1</v>
      </c>
      <c r="E179">
        <v>175000</v>
      </c>
      <c r="H179" s="6">
        <f>ROUND((C179-$C$3)*($I$4-$I$3)/($C$4-$C$3)+$I$3,2)</f>
        <v>80.31</v>
      </c>
      <c r="I179" s="6">
        <f>ROUND((D179-$D$3)*($I$4-$I$3)/($D$4-$D$3)+$I$3,2)</f>
        <v>1</v>
      </c>
      <c r="J179" s="6">
        <f>ROUND((E179-$E$3)*($I$4-$I$3)/($E$4-$E$3)+$I$3,2)</f>
        <v>1.07</v>
      </c>
    </row>
    <row r="180" spans="1:10" ht="14.4">
      <c r="A180">
        <v>170312</v>
      </c>
      <c r="B180" t="s">
        <v>595</v>
      </c>
      <c r="C180">
        <v>519</v>
      </c>
      <c r="D180">
        <v>2</v>
      </c>
      <c r="E180">
        <v>60000</v>
      </c>
      <c r="H180" s="6">
        <f>ROUND((C180-$C$3)*($I$4-$I$3)/($C$4-$C$3)+$I$3,2)</f>
        <v>78.34</v>
      </c>
      <c r="I180" s="6">
        <f>ROUND((D180-$D$3)*($I$4-$I$3)/($D$4-$D$3)+$I$3,2)</f>
        <v>4.41</v>
      </c>
      <c r="J180" s="6">
        <f>ROUND((E180-$E$3)*($I$4-$I$3)/($E$4-$E$3)+$I$3,2)</f>
        <v>1.02</v>
      </c>
    </row>
    <row r="181" spans="1:10" ht="14.4">
      <c r="A181">
        <v>170313</v>
      </c>
      <c r="B181" t="s">
        <v>598</v>
      </c>
      <c r="C181">
        <v>525</v>
      </c>
      <c r="D181">
        <v>1</v>
      </c>
      <c r="E181">
        <v>250000</v>
      </c>
      <c r="H181" s="6">
        <f>ROUND((C181-$C$3)*($I$4-$I$3)/($C$4-$C$3)+$I$3,2)</f>
        <v>80.03</v>
      </c>
      <c r="I181" s="6">
        <f>ROUND((D181-$D$3)*($I$4-$I$3)/($D$4-$D$3)+$I$3,2)</f>
        <v>1</v>
      </c>
      <c r="J181" s="6">
        <f>ROUND((E181-$E$3)*($I$4-$I$3)/($E$4-$E$3)+$I$3,2)</f>
        <v>1.11</v>
      </c>
    </row>
    <row r="182" spans="1:10" ht="14.4">
      <c r="A182">
        <v>170314</v>
      </c>
      <c r="B182" t="s">
        <v>600</v>
      </c>
      <c r="C182">
        <v>521</v>
      </c>
      <c r="D182">
        <v>1</v>
      </c>
      <c r="E182">
        <v>150000</v>
      </c>
      <c r="H182" s="6">
        <f>ROUND((C182-$C$3)*($I$4-$I$3)/($C$4-$C$3)+$I$3,2)</f>
        <v>78.91</v>
      </c>
      <c r="I182" s="6">
        <f>ROUND((D182-$D$3)*($I$4-$I$3)/($D$4-$D$3)+$I$3,2)</f>
        <v>1</v>
      </c>
      <c r="J182" s="6">
        <f>ROUND((E182-$E$3)*($I$4-$I$3)/($E$4-$E$3)+$I$3,2)</f>
        <v>1.06</v>
      </c>
    </row>
    <row r="183" spans="1:10" ht="14.4">
      <c r="A183">
        <v>170321</v>
      </c>
      <c r="B183" t="s">
        <v>602</v>
      </c>
      <c r="C183">
        <v>525</v>
      </c>
      <c r="D183">
        <v>1</v>
      </c>
      <c r="E183">
        <v>700000</v>
      </c>
      <c r="H183" s="6">
        <f>ROUND((C183-$C$3)*($I$4-$I$3)/($C$4-$C$3)+$I$3,2)</f>
        <v>80.03</v>
      </c>
      <c r="I183" s="6">
        <f>ROUND((D183-$D$3)*($I$4-$I$3)/($D$4-$D$3)+$I$3,2)</f>
        <v>1</v>
      </c>
      <c r="J183" s="6">
        <f>ROUND((E183-$E$3)*($I$4-$I$3)/($E$4-$E$3)+$I$3,2)</f>
        <v>1.31</v>
      </c>
    </row>
    <row r="184" spans="1:10" ht="14.4">
      <c r="A184">
        <v>170323</v>
      </c>
      <c r="B184" t="s">
        <v>604</v>
      </c>
      <c r="C184">
        <v>513</v>
      </c>
      <c r="D184">
        <v>2</v>
      </c>
      <c r="E184">
        <v>1000000</v>
      </c>
      <c r="H184" s="6">
        <f>ROUND((C184-$C$3)*($I$4-$I$3)/($C$4-$C$3)+$I$3,2)</f>
        <v>76.66</v>
      </c>
      <c r="I184" s="6">
        <f>ROUND((D184-$D$3)*($I$4-$I$3)/($D$4-$D$3)+$I$3,2)</f>
        <v>4.41</v>
      </c>
      <c r="J184" s="6">
        <f>ROUND((E184-$E$3)*($I$4-$I$3)/($E$4-$E$3)+$I$3,2)</f>
        <v>1.44</v>
      </c>
    </row>
    <row r="185" spans="1:10" ht="14.4">
      <c r="A185">
        <v>170325</v>
      </c>
      <c r="B185" t="s">
        <v>607</v>
      </c>
      <c r="C185">
        <v>507</v>
      </c>
      <c r="D185">
        <v>1</v>
      </c>
      <c r="E185">
        <v>3300000</v>
      </c>
      <c r="H185" s="6">
        <f>ROUND((C185-$C$3)*($I$4-$I$3)/($C$4-$C$3)+$I$3,2)</f>
        <v>74.97</v>
      </c>
      <c r="I185" s="6">
        <f>ROUND((D185-$D$3)*($I$4-$I$3)/($D$4-$D$3)+$I$3,2)</f>
        <v>1</v>
      </c>
      <c r="J185" s="6">
        <f>ROUND((E185-$E$3)*($I$4-$I$3)/($E$4-$E$3)+$I$3,2)</f>
        <v>2.48</v>
      </c>
    </row>
    <row r="186" spans="1:10" ht="14.4">
      <c r="A186">
        <v>170326</v>
      </c>
      <c r="B186" t="s">
        <v>609</v>
      </c>
      <c r="C186">
        <v>507</v>
      </c>
      <c r="D186">
        <v>1</v>
      </c>
      <c r="E186">
        <v>3000000</v>
      </c>
      <c r="H186" s="6">
        <f>ROUND((C186-$C$3)*($I$4-$I$3)/($C$4-$C$3)+$I$3,2)</f>
        <v>74.97</v>
      </c>
      <c r="I186" s="6">
        <f>ROUND((D186-$D$3)*($I$4-$I$3)/($D$4-$D$3)+$I$3,2)</f>
        <v>1</v>
      </c>
      <c r="J186" s="6">
        <f>ROUND((E186-$E$3)*($I$4-$I$3)/($E$4-$E$3)+$I$3,2)</f>
        <v>2.34</v>
      </c>
    </row>
    <row r="187" spans="1:10" ht="14.4">
      <c r="A187">
        <v>170327</v>
      </c>
      <c r="B187" t="s">
        <v>611</v>
      </c>
      <c r="C187">
        <v>506</v>
      </c>
      <c r="D187">
        <v>1</v>
      </c>
      <c r="E187">
        <v>14000000</v>
      </c>
      <c r="H187" s="6">
        <f>ROUND((C187-$C$3)*($I$4-$I$3)/($C$4-$C$3)+$I$3,2)</f>
        <v>74.69</v>
      </c>
      <c r="I187" s="6">
        <f>ROUND((D187-$D$3)*($I$4-$I$3)/($D$4-$D$3)+$I$3,2)</f>
        <v>1</v>
      </c>
      <c r="J187" s="6">
        <f>ROUND((E187-$E$3)*($I$4-$I$3)/($E$4-$E$3)+$I$3,2)</f>
        <v>7.27</v>
      </c>
    </row>
    <row r="188" spans="1:10" ht="14.4">
      <c r="A188">
        <v>170328</v>
      </c>
      <c r="B188" t="s">
        <v>613</v>
      </c>
      <c r="C188">
        <v>497</v>
      </c>
      <c r="D188">
        <v>1</v>
      </c>
      <c r="E188">
        <v>4600000</v>
      </c>
      <c r="H188" s="6">
        <f>ROUND((C188-$C$3)*($I$4-$I$3)/($C$4-$C$3)+$I$3,2)</f>
        <v>72.16</v>
      </c>
      <c r="I188" s="6">
        <f>ROUND((D188-$D$3)*($I$4-$I$3)/($D$4-$D$3)+$I$3,2)</f>
        <v>1</v>
      </c>
      <c r="J188" s="6">
        <f>ROUND((E188-$E$3)*($I$4-$I$3)/($E$4-$E$3)+$I$3,2)</f>
        <v>3.06</v>
      </c>
    </row>
    <row r="189" spans="1:10" ht="14.4">
      <c r="A189">
        <v>170329</v>
      </c>
      <c r="B189" t="s">
        <v>615</v>
      </c>
      <c r="C189">
        <v>485</v>
      </c>
      <c r="D189">
        <v>1</v>
      </c>
      <c r="E189">
        <v>1760000</v>
      </c>
      <c r="H189" s="6">
        <f>ROUND((C189-$C$3)*($I$4-$I$3)/($C$4-$C$3)+$I$3,2)</f>
        <v>68.78</v>
      </c>
      <c r="I189" s="6">
        <f>ROUND((D189-$D$3)*($I$4-$I$3)/($D$4-$D$3)+$I$3,2)</f>
        <v>1</v>
      </c>
      <c r="J189" s="6">
        <f>ROUND((E189-$E$3)*($I$4-$I$3)/($E$4-$E$3)+$I$3,2)</f>
        <v>1.79</v>
      </c>
    </row>
    <row r="190" spans="1:10" ht="14.4">
      <c r="A190">
        <v>170330</v>
      </c>
      <c r="B190" t="s">
        <v>617</v>
      </c>
      <c r="C190">
        <v>485</v>
      </c>
      <c r="D190">
        <v>1</v>
      </c>
      <c r="E190">
        <v>3600000</v>
      </c>
      <c r="H190" s="6">
        <f>ROUND((C190-$C$3)*($I$4-$I$3)/($C$4-$C$3)+$I$3,2)</f>
        <v>68.78</v>
      </c>
      <c r="I190" s="6">
        <f>ROUND((D190-$D$3)*($I$4-$I$3)/($D$4-$D$3)+$I$3,2)</f>
        <v>1</v>
      </c>
      <c r="J190" s="6">
        <f>ROUND((E190-$E$3)*($I$4-$I$3)/($E$4-$E$3)+$I$3,2)</f>
        <v>2.61</v>
      </c>
    </row>
    <row r="191" spans="1:10" ht="14.4">
      <c r="A191">
        <v>170331</v>
      </c>
      <c r="B191" t="s">
        <v>619</v>
      </c>
      <c r="C191">
        <v>484</v>
      </c>
      <c r="D191">
        <v>1</v>
      </c>
      <c r="E191">
        <v>64000000</v>
      </c>
      <c r="H191" s="6">
        <f>ROUND((C191-$C$3)*($I$4-$I$3)/($C$4-$C$3)+$I$3,2)</f>
        <v>68.5</v>
      </c>
      <c r="I191" s="6">
        <f>ROUND((D191-$D$3)*($I$4-$I$3)/($D$4-$D$3)+$I$3,2)</f>
        <v>1</v>
      </c>
      <c r="J191" s="6">
        <f>ROUND((E191-$E$3)*($I$4-$I$3)/($E$4-$E$3)+$I$3,2)</f>
        <v>29.67</v>
      </c>
    </row>
    <row r="192" spans="1:10" ht="14.4">
      <c r="A192">
        <v>170332</v>
      </c>
      <c r="B192" t="s">
        <v>621</v>
      </c>
      <c r="C192">
        <v>509</v>
      </c>
      <c r="D192">
        <v>1</v>
      </c>
      <c r="E192">
        <v>1300000</v>
      </c>
      <c r="H192" s="6">
        <f>ROUND((C192-$C$3)*($I$4-$I$3)/($C$4-$C$3)+$I$3,2)</f>
        <v>75.53</v>
      </c>
      <c r="I192" s="6">
        <f>ROUND((D192-$D$3)*($I$4-$I$3)/($D$4-$D$3)+$I$3,2)</f>
        <v>1</v>
      </c>
      <c r="J192" s="6">
        <f>ROUND((E192-$E$3)*($I$4-$I$3)/($E$4-$E$3)+$I$3,2)</f>
        <v>1.58</v>
      </c>
    </row>
    <row r="193" spans="1:10" ht="14.4">
      <c r="A193">
        <v>170336</v>
      </c>
      <c r="B193" t="s">
        <v>623</v>
      </c>
      <c r="C193">
        <v>493</v>
      </c>
      <c r="D193">
        <v>1</v>
      </c>
      <c r="E193">
        <v>300000</v>
      </c>
      <c r="H193" s="6">
        <f>ROUND((C193-$C$3)*($I$4-$I$3)/($C$4-$C$3)+$I$3,2)</f>
        <v>71.03</v>
      </c>
      <c r="I193" s="6">
        <f>ROUND((D193-$D$3)*($I$4-$I$3)/($D$4-$D$3)+$I$3,2)</f>
        <v>1</v>
      </c>
      <c r="J193" s="6">
        <f>ROUND((E193-$E$3)*($I$4-$I$3)/($E$4-$E$3)+$I$3,2)</f>
        <v>1.13</v>
      </c>
    </row>
    <row r="194" spans="1:10" ht="14.4">
      <c r="A194">
        <v>170337</v>
      </c>
      <c r="B194" t="s">
        <v>625</v>
      </c>
      <c r="C194">
        <v>398</v>
      </c>
      <c r="D194">
        <v>8</v>
      </c>
      <c r="E194">
        <v>12000000</v>
      </c>
      <c r="H194" s="6">
        <f>ROUND((C194-$C$3)*($I$4-$I$3)/($C$4-$C$3)+$I$3,2)</f>
        <v>44.31</v>
      </c>
      <c r="I194" s="6">
        <f>ROUND((D194-$D$3)*($I$4-$I$3)/($D$4-$D$3)+$I$3,2)</f>
        <v>24.9</v>
      </c>
      <c r="J194" s="6">
        <f>ROUND((E194-$E$3)*($I$4-$I$3)/($E$4-$E$3)+$I$3,2)</f>
        <v>6.37</v>
      </c>
    </row>
    <row r="195" spans="1:10" ht="14.4">
      <c r="A195">
        <v>170339</v>
      </c>
      <c r="B195" t="s">
        <v>634</v>
      </c>
      <c r="C195">
        <v>281</v>
      </c>
      <c r="D195">
        <v>13</v>
      </c>
      <c r="E195">
        <v>29340000</v>
      </c>
      <c r="H195" s="6">
        <f>ROUND((C195-$C$3)*($I$4-$I$3)/($C$4-$C$3)+$I$3,2)</f>
        <v>11.41</v>
      </c>
      <c r="I195" s="6">
        <f>ROUND((D195-$D$3)*($I$4-$I$3)/($D$4-$D$3)+$I$3,2)</f>
        <v>41.97</v>
      </c>
      <c r="J195" s="6">
        <f>ROUND((E195-$E$3)*($I$4-$I$3)/($E$4-$E$3)+$I$3,2)</f>
        <v>14.14</v>
      </c>
    </row>
    <row r="196" spans="1:10" ht="14.4">
      <c r="A196">
        <v>170340</v>
      </c>
      <c r="B196" t="s">
        <v>655</v>
      </c>
      <c r="C196">
        <v>454</v>
      </c>
      <c r="D196">
        <v>4</v>
      </c>
      <c r="E196">
        <v>4500000</v>
      </c>
      <c r="H196" s="6">
        <f>ROUND((C196-$C$3)*($I$4-$I$3)/($C$4-$C$3)+$I$3,2)</f>
        <v>60.06</v>
      </c>
      <c r="I196" s="6">
        <f>ROUND((D196-$D$3)*($I$4-$I$3)/($D$4-$D$3)+$I$3,2)</f>
        <v>11.24</v>
      </c>
      <c r="J196" s="6">
        <f>ROUND((E196-$E$3)*($I$4-$I$3)/($E$4-$E$3)+$I$3,2)</f>
        <v>3.01</v>
      </c>
    </row>
    <row r="197" spans="1:10" ht="14.4">
      <c r="A197">
        <v>170341</v>
      </c>
      <c r="B197" t="s">
        <v>662</v>
      </c>
      <c r="C197">
        <v>505</v>
      </c>
      <c r="D197">
        <v>1</v>
      </c>
      <c r="E197">
        <v>700000</v>
      </c>
      <c r="H197" s="6">
        <f>ROUND((C197-$C$3)*($I$4-$I$3)/($C$4-$C$3)+$I$3,2)</f>
        <v>74.41</v>
      </c>
      <c r="I197" s="6">
        <f>ROUND((D197-$D$3)*($I$4-$I$3)/($D$4-$D$3)+$I$3,2)</f>
        <v>1</v>
      </c>
      <c r="J197" s="6">
        <f>ROUND((E197-$E$3)*($I$4-$I$3)/($E$4-$E$3)+$I$3,2)</f>
        <v>1.31</v>
      </c>
    </row>
    <row r="198" spans="1:10" ht="14.4">
      <c r="A198">
        <v>170343</v>
      </c>
      <c r="B198" t="s">
        <v>664</v>
      </c>
      <c r="C198">
        <v>253</v>
      </c>
      <c r="D198">
        <v>2</v>
      </c>
      <c r="E198">
        <v>61500000</v>
      </c>
      <c r="H198" s="6">
        <f>ROUND((C198-$C$3)*($I$4-$I$3)/($C$4-$C$3)+$I$3,2)</f>
        <v>3.53</v>
      </c>
      <c r="I198" s="6">
        <f>ROUND((D198-$D$3)*($I$4-$I$3)/($D$4-$D$3)+$I$3,2)</f>
        <v>4.41</v>
      </c>
      <c r="J198" s="6">
        <f>ROUND((E198-$E$3)*($I$4-$I$3)/($E$4-$E$3)+$I$3,2)</f>
        <v>28.55</v>
      </c>
    </row>
    <row r="199" spans="1:10" ht="14.4">
      <c r="A199">
        <v>170344</v>
      </c>
      <c r="B199" t="s">
        <v>668</v>
      </c>
      <c r="C199">
        <v>475</v>
      </c>
      <c r="D199">
        <v>1</v>
      </c>
      <c r="E199">
        <v>750000</v>
      </c>
      <c r="H199" s="6">
        <f>ROUND((C199-$C$3)*($I$4-$I$3)/($C$4-$C$3)+$I$3,2)</f>
        <v>65.97</v>
      </c>
      <c r="I199" s="6">
        <f>ROUND((D199-$D$3)*($I$4-$I$3)/($D$4-$D$3)+$I$3,2)</f>
        <v>1</v>
      </c>
      <c r="J199" s="6">
        <f>ROUND((E199-$E$3)*($I$4-$I$3)/($E$4-$E$3)+$I$3,2)</f>
        <v>1.33</v>
      </c>
    </row>
    <row r="200" spans="1:10" ht="14.4">
      <c r="A200">
        <v>170345</v>
      </c>
      <c r="B200" t="s">
        <v>670</v>
      </c>
      <c r="C200">
        <v>472</v>
      </c>
      <c r="D200">
        <v>1</v>
      </c>
      <c r="E200">
        <v>400000</v>
      </c>
      <c r="H200" s="6">
        <f>ROUND((C200-$C$3)*($I$4-$I$3)/($C$4-$C$3)+$I$3,2)</f>
        <v>65.13</v>
      </c>
      <c r="I200" s="6">
        <f>ROUND((D200-$D$3)*($I$4-$I$3)/($D$4-$D$3)+$I$3,2)</f>
        <v>1</v>
      </c>
      <c r="J200" s="6">
        <f>ROUND((E200-$E$3)*($I$4-$I$3)/($E$4-$E$3)+$I$3,2)</f>
        <v>1.18</v>
      </c>
    </row>
    <row r="201" spans="1:10" ht="14.4">
      <c r="A201">
        <v>170346</v>
      </c>
      <c r="B201" t="s">
        <v>672</v>
      </c>
      <c r="C201">
        <v>472</v>
      </c>
      <c r="D201">
        <v>1</v>
      </c>
      <c r="E201">
        <v>800000</v>
      </c>
      <c r="H201" s="6">
        <f>ROUND((C201-$C$3)*($I$4-$I$3)/($C$4-$C$3)+$I$3,2)</f>
        <v>65.13</v>
      </c>
      <c r="I201" s="6">
        <f>ROUND((D201-$D$3)*($I$4-$I$3)/($D$4-$D$3)+$I$3,2)</f>
        <v>1</v>
      </c>
      <c r="J201" s="6">
        <f>ROUND((E201-$E$3)*($I$4-$I$3)/($E$4-$E$3)+$I$3,2)</f>
        <v>1.35</v>
      </c>
    </row>
    <row r="202" spans="1:10" ht="14.4">
      <c r="A202">
        <v>170347</v>
      </c>
      <c r="B202" t="s">
        <v>674</v>
      </c>
      <c r="C202">
        <v>451</v>
      </c>
      <c r="D202">
        <v>5</v>
      </c>
      <c r="E202">
        <v>60100000</v>
      </c>
      <c r="H202" s="6">
        <f>ROUND((C202-$C$3)*($I$4-$I$3)/($C$4-$C$3)+$I$3,2)</f>
        <v>59.22</v>
      </c>
      <c r="I202" s="6">
        <f>ROUND((D202-$D$3)*($I$4-$I$3)/($D$4-$D$3)+$I$3,2)</f>
        <v>14.66</v>
      </c>
      <c r="J202" s="6">
        <f>ROUND((E202-$E$3)*($I$4-$I$3)/($E$4-$E$3)+$I$3,2)</f>
        <v>27.93</v>
      </c>
    </row>
    <row r="203" spans="1:10" ht="14.4">
      <c r="A203">
        <v>170349</v>
      </c>
      <c r="B203" t="s">
        <v>681</v>
      </c>
      <c r="C203">
        <v>465</v>
      </c>
      <c r="D203">
        <v>1</v>
      </c>
      <c r="E203">
        <v>4600000</v>
      </c>
      <c r="H203" s="6">
        <f>ROUND((C203-$C$3)*($I$4-$I$3)/($C$4-$C$3)+$I$3,2)</f>
        <v>63.16</v>
      </c>
      <c r="I203" s="6">
        <f>ROUND((D203-$D$3)*($I$4-$I$3)/($D$4-$D$3)+$I$3,2)</f>
        <v>1</v>
      </c>
      <c r="J203" s="6">
        <f>ROUND((E203-$E$3)*($I$4-$I$3)/($E$4-$E$3)+$I$3,2)</f>
        <v>3.06</v>
      </c>
    </row>
    <row r="204" spans="1:10" ht="14.4">
      <c r="A204">
        <v>170350</v>
      </c>
      <c r="B204" t="s">
        <v>683</v>
      </c>
      <c r="C204">
        <v>464</v>
      </c>
      <c r="D204">
        <v>1</v>
      </c>
      <c r="E204">
        <v>4950000</v>
      </c>
      <c r="H204" s="6">
        <f>ROUND((C204-$C$3)*($I$4-$I$3)/($C$4-$C$3)+$I$3,2)</f>
        <v>62.88</v>
      </c>
      <c r="I204" s="6">
        <f>ROUND((D204-$D$3)*($I$4-$I$3)/($D$4-$D$3)+$I$3,2)</f>
        <v>1</v>
      </c>
      <c r="J204" s="6">
        <f>ROUND((E204-$E$3)*($I$4-$I$3)/($E$4-$E$3)+$I$3,2)</f>
        <v>3.21</v>
      </c>
    </row>
    <row r="205" spans="1:10" ht="14.4">
      <c r="A205">
        <v>170351</v>
      </c>
      <c r="B205" t="s">
        <v>685</v>
      </c>
      <c r="C205">
        <v>458</v>
      </c>
      <c r="D205">
        <v>1</v>
      </c>
      <c r="E205">
        <v>4500000</v>
      </c>
      <c r="H205" s="6">
        <f>ROUND((C205-$C$3)*($I$4-$I$3)/($C$4-$C$3)+$I$3,2)</f>
        <v>61.19</v>
      </c>
      <c r="I205" s="6">
        <f>ROUND((D205-$D$3)*($I$4-$I$3)/($D$4-$D$3)+$I$3,2)</f>
        <v>1</v>
      </c>
      <c r="J205" s="6">
        <f>ROUND((E205-$E$3)*($I$4-$I$3)/($E$4-$E$3)+$I$3,2)</f>
        <v>3.01</v>
      </c>
    </row>
    <row r="206" spans="1:10" ht="14.4">
      <c r="A206">
        <v>170352</v>
      </c>
      <c r="B206" t="s">
        <v>687</v>
      </c>
      <c r="C206">
        <v>456</v>
      </c>
      <c r="D206">
        <v>1</v>
      </c>
      <c r="E206">
        <v>44000000</v>
      </c>
      <c r="H206" s="6">
        <f>ROUND((C206-$C$3)*($I$4-$I$3)/($C$4-$C$3)+$I$3,2)</f>
        <v>60.63</v>
      </c>
      <c r="I206" s="6">
        <f>ROUND((D206-$D$3)*($I$4-$I$3)/($D$4-$D$3)+$I$3,2)</f>
        <v>1</v>
      </c>
      <c r="J206" s="6">
        <f>ROUND((E206-$E$3)*($I$4-$I$3)/($E$4-$E$3)+$I$3,2)</f>
        <v>20.71</v>
      </c>
    </row>
    <row r="207" spans="1:10" ht="14.4">
      <c r="A207">
        <v>170353</v>
      </c>
      <c r="B207" t="s">
        <v>689</v>
      </c>
      <c r="C207">
        <v>463</v>
      </c>
      <c r="D207">
        <v>1</v>
      </c>
      <c r="E207">
        <v>67650000</v>
      </c>
      <c r="H207" s="6">
        <f>ROUND((C207-$C$3)*($I$4-$I$3)/($C$4-$C$3)+$I$3,2)</f>
        <v>62.59</v>
      </c>
      <c r="I207" s="6">
        <f>ROUND((D207-$D$3)*($I$4-$I$3)/($D$4-$D$3)+$I$3,2)</f>
        <v>1</v>
      </c>
      <c r="J207" s="6">
        <f>ROUND((E207-$E$3)*($I$4-$I$3)/($E$4-$E$3)+$I$3,2)</f>
        <v>31.31</v>
      </c>
    </row>
    <row r="208" spans="1:10" ht="14.4">
      <c r="A208">
        <v>170357</v>
      </c>
      <c r="B208" t="s">
        <v>691</v>
      </c>
      <c r="C208">
        <v>471</v>
      </c>
      <c r="D208">
        <v>1</v>
      </c>
      <c r="E208">
        <v>2000000</v>
      </c>
      <c r="H208" s="6">
        <f>ROUND((C208-$C$3)*($I$4-$I$3)/($C$4-$C$3)+$I$3,2)</f>
        <v>64.84</v>
      </c>
      <c r="I208" s="6">
        <f>ROUND((D208-$D$3)*($I$4-$I$3)/($D$4-$D$3)+$I$3,2)</f>
        <v>1</v>
      </c>
      <c r="J208" s="6">
        <f>ROUND((E208-$E$3)*($I$4-$I$3)/($E$4-$E$3)+$I$3,2)</f>
        <v>1.89</v>
      </c>
    </row>
    <row r="209" spans="1:10" ht="14.4">
      <c r="A209">
        <v>170359</v>
      </c>
      <c r="B209" t="s">
        <v>693</v>
      </c>
      <c r="C209">
        <v>468</v>
      </c>
      <c r="D209">
        <v>1</v>
      </c>
      <c r="E209">
        <v>800000</v>
      </c>
      <c r="H209" s="6">
        <f>ROUND((C209-$C$3)*($I$4-$I$3)/($C$4-$C$3)+$I$3,2)</f>
        <v>64</v>
      </c>
      <c r="I209" s="6">
        <f>ROUND((D209-$D$3)*($I$4-$I$3)/($D$4-$D$3)+$I$3,2)</f>
        <v>1</v>
      </c>
      <c r="J209" s="6">
        <f>ROUND((E209-$E$3)*($I$4-$I$3)/($E$4-$E$3)+$I$3,2)</f>
        <v>1.35</v>
      </c>
    </row>
    <row r="210" spans="1:10" ht="14.4">
      <c r="A210">
        <v>170360</v>
      </c>
      <c r="B210" t="s">
        <v>695</v>
      </c>
      <c r="C210">
        <v>468</v>
      </c>
      <c r="D210">
        <v>1</v>
      </c>
      <c r="E210">
        <v>245000</v>
      </c>
      <c r="H210" s="6">
        <f>ROUND((C210-$C$3)*($I$4-$I$3)/($C$4-$C$3)+$I$3,2)</f>
        <v>64</v>
      </c>
      <c r="I210" s="6">
        <f>ROUND((D210-$D$3)*($I$4-$I$3)/($D$4-$D$3)+$I$3,2)</f>
        <v>1</v>
      </c>
      <c r="J210" s="6">
        <f>ROUND((E210-$E$3)*($I$4-$I$3)/($E$4-$E$3)+$I$3,2)</f>
        <v>1.11</v>
      </c>
    </row>
    <row r="211" spans="1:10" ht="14.4">
      <c r="A211">
        <v>170363</v>
      </c>
      <c r="B211" t="s">
        <v>697</v>
      </c>
      <c r="C211">
        <v>388</v>
      </c>
      <c r="D211">
        <v>3</v>
      </c>
      <c r="E211">
        <v>37700000</v>
      </c>
      <c r="H211" s="6">
        <f>ROUND((C211-$C$3)*($I$4-$I$3)/($C$4-$C$3)+$I$3,2)</f>
        <v>41.5</v>
      </c>
      <c r="I211" s="6">
        <f>ROUND((D211-$D$3)*($I$4-$I$3)/($D$4-$D$3)+$I$3,2)</f>
        <v>7.83</v>
      </c>
      <c r="J211" s="6">
        <f>ROUND((E211-$E$3)*($I$4-$I$3)/($E$4-$E$3)+$I$3,2)</f>
        <v>17.89</v>
      </c>
    </row>
    <row r="212" spans="1:10" ht="14.4">
      <c r="A212">
        <v>170368</v>
      </c>
      <c r="B212" t="s">
        <v>701</v>
      </c>
      <c r="C212">
        <v>465</v>
      </c>
      <c r="D212">
        <v>2</v>
      </c>
      <c r="E212">
        <v>1980000</v>
      </c>
      <c r="H212" s="6">
        <f>ROUND((C212-$C$3)*($I$4-$I$3)/($C$4-$C$3)+$I$3,2)</f>
        <v>63.16</v>
      </c>
      <c r="I212" s="6">
        <f>ROUND((D212-$D$3)*($I$4-$I$3)/($D$4-$D$3)+$I$3,2)</f>
        <v>4.41</v>
      </c>
      <c r="J212" s="6">
        <f>ROUND((E212-$E$3)*($I$4-$I$3)/($E$4-$E$3)+$I$3,2)</f>
        <v>1.88</v>
      </c>
    </row>
    <row r="213" spans="1:10" ht="14.4">
      <c r="A213">
        <v>170375</v>
      </c>
      <c r="B213" t="s">
        <v>704</v>
      </c>
      <c r="C213">
        <v>442</v>
      </c>
      <c r="D213">
        <v>1</v>
      </c>
      <c r="E213">
        <v>4500000</v>
      </c>
      <c r="H213" s="6">
        <f>ROUND((C213-$C$3)*($I$4-$I$3)/($C$4-$C$3)+$I$3,2)</f>
        <v>56.69</v>
      </c>
      <c r="I213" s="6">
        <f>ROUND((D213-$D$3)*($I$4-$I$3)/($D$4-$D$3)+$I$3,2)</f>
        <v>1</v>
      </c>
      <c r="J213" s="6">
        <f>ROUND((E213-$E$3)*($I$4-$I$3)/($E$4-$E$3)+$I$3,2)</f>
        <v>3.01</v>
      </c>
    </row>
    <row r="214" spans="1:10" ht="14.4">
      <c r="A214">
        <v>170376</v>
      </c>
      <c r="B214" t="s">
        <v>706</v>
      </c>
      <c r="C214">
        <v>430</v>
      </c>
      <c r="D214">
        <v>1</v>
      </c>
      <c r="E214">
        <v>350000</v>
      </c>
      <c r="H214" s="6">
        <f>ROUND((C214-$C$3)*($I$4-$I$3)/($C$4-$C$3)+$I$3,2)</f>
        <v>53.31</v>
      </c>
      <c r="I214" s="6">
        <f>ROUND((D214-$D$3)*($I$4-$I$3)/($D$4-$D$3)+$I$3,2)</f>
        <v>1</v>
      </c>
      <c r="J214" s="6">
        <f>ROUND((E214-$E$3)*($I$4-$I$3)/($E$4-$E$3)+$I$3,2)</f>
        <v>1.15</v>
      </c>
    </row>
    <row r="215" spans="1:10" ht="14.4">
      <c r="A215">
        <v>170379</v>
      </c>
      <c r="B215" t="s">
        <v>708</v>
      </c>
      <c r="C215">
        <v>434</v>
      </c>
      <c r="D215">
        <v>1</v>
      </c>
      <c r="E215">
        <v>245000</v>
      </c>
      <c r="H215" s="6">
        <f>ROUND((C215-$C$3)*($I$4-$I$3)/($C$4-$C$3)+$I$3,2)</f>
        <v>54.44</v>
      </c>
      <c r="I215" s="6">
        <f>ROUND((D215-$D$3)*($I$4-$I$3)/($D$4-$D$3)+$I$3,2)</f>
        <v>1</v>
      </c>
      <c r="J215" s="6">
        <f>ROUND((E215-$E$3)*($I$4-$I$3)/($E$4-$E$3)+$I$3,2)</f>
        <v>1.11</v>
      </c>
    </row>
    <row r="216" spans="1:10" ht="14.4">
      <c r="A216">
        <v>170385</v>
      </c>
      <c r="B216" t="s">
        <v>710</v>
      </c>
      <c r="C216">
        <v>244</v>
      </c>
      <c r="D216">
        <v>30</v>
      </c>
      <c r="E216">
        <v>143510000</v>
      </c>
      <c r="H216" s="6">
        <f>ROUND((C216-$C$3)*($I$4-$I$3)/($C$4-$C$3)+$I$3,2)</f>
        <v>1</v>
      </c>
      <c r="I216" s="6">
        <f>ROUND((D216-$D$3)*($I$4-$I$3)/($D$4-$D$3)+$I$3,2)</f>
        <v>100</v>
      </c>
      <c r="J216" s="6">
        <f>ROUND((E216-$E$3)*($I$4-$I$3)/($E$4-$E$3)+$I$3,2)</f>
        <v>65.3</v>
      </c>
    </row>
    <row r="217" spans="1:10" ht="14.4">
      <c r="A217">
        <v>170387</v>
      </c>
      <c r="B217" t="s">
        <v>761</v>
      </c>
      <c r="C217">
        <v>398</v>
      </c>
      <c r="D217">
        <v>3</v>
      </c>
      <c r="E217">
        <v>2650000</v>
      </c>
      <c r="H217" s="6">
        <f>ROUND((C217-$C$3)*($I$4-$I$3)/($C$4-$C$3)+$I$3,2)</f>
        <v>44.31</v>
      </c>
      <c r="I217" s="6">
        <f>ROUND((D217-$D$3)*($I$4-$I$3)/($D$4-$D$3)+$I$3,2)</f>
        <v>7.83</v>
      </c>
      <c r="J217" s="6">
        <f>ROUND((E217-$E$3)*($I$4-$I$3)/($E$4-$E$3)+$I$3,2)</f>
        <v>2.18</v>
      </c>
    </row>
    <row r="218" spans="1:10" ht="14.4">
      <c r="A218">
        <v>170389</v>
      </c>
      <c r="B218" t="s">
        <v>765</v>
      </c>
      <c r="C218">
        <v>408</v>
      </c>
      <c r="D218">
        <v>1</v>
      </c>
      <c r="E218">
        <v>89510000</v>
      </c>
      <c r="H218" s="6">
        <f>ROUND((C218-$C$3)*($I$4-$I$3)/($C$4-$C$3)+$I$3,2)</f>
        <v>47.13</v>
      </c>
      <c r="I218" s="6">
        <f>ROUND((D218-$D$3)*($I$4-$I$3)/($D$4-$D$3)+$I$3,2)</f>
        <v>1</v>
      </c>
      <c r="J218" s="6">
        <f>ROUND((E218-$E$3)*($I$4-$I$3)/($E$4-$E$3)+$I$3,2)</f>
        <v>41.1</v>
      </c>
    </row>
    <row r="219" spans="1:10" ht="14.4">
      <c r="A219">
        <v>170390</v>
      </c>
      <c r="B219" t="s">
        <v>767</v>
      </c>
      <c r="C219">
        <v>406</v>
      </c>
      <c r="D219">
        <v>1</v>
      </c>
      <c r="E219">
        <v>1200000</v>
      </c>
      <c r="H219" s="6">
        <f>ROUND((C219-$C$3)*($I$4-$I$3)/($C$4-$C$3)+$I$3,2)</f>
        <v>46.56</v>
      </c>
      <c r="I219" s="6">
        <f>ROUND((D219-$D$3)*($I$4-$I$3)/($D$4-$D$3)+$I$3,2)</f>
        <v>1</v>
      </c>
      <c r="J219" s="6">
        <f>ROUND((E219-$E$3)*($I$4-$I$3)/($E$4-$E$3)+$I$3,2)</f>
        <v>1.53</v>
      </c>
    </row>
    <row r="220" spans="1:10" ht="14.4">
      <c r="A220">
        <v>170392</v>
      </c>
      <c r="B220" t="s">
        <v>769</v>
      </c>
      <c r="C220">
        <v>402</v>
      </c>
      <c r="D220">
        <v>1</v>
      </c>
      <c r="E220">
        <v>5100000</v>
      </c>
      <c r="H220" s="6">
        <f>ROUND((C220-$C$3)*($I$4-$I$3)/($C$4-$C$3)+$I$3,2)</f>
        <v>45.44</v>
      </c>
      <c r="I220" s="6">
        <f>ROUND((D220-$D$3)*($I$4-$I$3)/($D$4-$D$3)+$I$3,2)</f>
        <v>1</v>
      </c>
      <c r="J220" s="6">
        <f>ROUND((E220-$E$3)*($I$4-$I$3)/($E$4-$E$3)+$I$3,2)</f>
        <v>3.28</v>
      </c>
    </row>
    <row r="221" spans="1:10" ht="14.4">
      <c r="A221">
        <v>170393</v>
      </c>
      <c r="B221" t="s">
        <v>771</v>
      </c>
      <c r="C221">
        <v>401</v>
      </c>
      <c r="D221">
        <v>1</v>
      </c>
      <c r="E221">
        <v>1540000</v>
      </c>
      <c r="H221" s="6">
        <f>ROUND((C221-$C$3)*($I$4-$I$3)/($C$4-$C$3)+$I$3,2)</f>
        <v>45.16</v>
      </c>
      <c r="I221" s="6">
        <f>ROUND((D221-$D$3)*($I$4-$I$3)/($D$4-$D$3)+$I$3,2)</f>
        <v>1</v>
      </c>
      <c r="J221" s="6">
        <f>ROUND((E221-$E$3)*($I$4-$I$3)/($E$4-$E$3)+$I$3,2)</f>
        <v>1.69</v>
      </c>
    </row>
    <row r="222" spans="1:10" ht="14.4">
      <c r="A222">
        <v>170395</v>
      </c>
      <c r="B222" t="s">
        <v>773</v>
      </c>
      <c r="C222">
        <v>395</v>
      </c>
      <c r="D222">
        <v>3</v>
      </c>
      <c r="E222">
        <v>2114000</v>
      </c>
      <c r="H222" s="6">
        <f>ROUND((C222-$C$3)*($I$4-$I$3)/($C$4-$C$3)+$I$3,2)</f>
        <v>43.47</v>
      </c>
      <c r="I222" s="6">
        <f>ROUND((D222-$D$3)*($I$4-$I$3)/($D$4-$D$3)+$I$3,2)</f>
        <v>7.83</v>
      </c>
      <c r="J222" s="6">
        <f>ROUND((E222-$E$3)*($I$4-$I$3)/($E$4-$E$3)+$I$3,2)</f>
        <v>1.94</v>
      </c>
    </row>
    <row r="223" spans="1:10" ht="14.4">
      <c r="A223">
        <v>170396</v>
      </c>
      <c r="B223" t="s">
        <v>778</v>
      </c>
      <c r="C223">
        <v>390</v>
      </c>
      <c r="D223">
        <v>3</v>
      </c>
      <c r="E223">
        <v>990000</v>
      </c>
      <c r="H223" s="6">
        <f>ROUND((C223-$C$3)*($I$4-$I$3)/($C$4-$C$3)+$I$3,2)</f>
        <v>42.06</v>
      </c>
      <c r="I223" s="6">
        <f>ROUND((D223-$D$3)*($I$4-$I$3)/($D$4-$D$3)+$I$3,2)</f>
        <v>7.83</v>
      </c>
      <c r="J223" s="6">
        <f>ROUND((E223-$E$3)*($I$4-$I$3)/($E$4-$E$3)+$I$3,2)</f>
        <v>1.44</v>
      </c>
    </row>
    <row r="224" spans="1:10" ht="14.4">
      <c r="A224">
        <v>170397</v>
      </c>
      <c r="B224" t="s">
        <v>782</v>
      </c>
      <c r="C224">
        <v>391</v>
      </c>
      <c r="D224">
        <v>1</v>
      </c>
      <c r="E224">
        <v>3200000</v>
      </c>
      <c r="H224" s="6">
        <f>ROUND((C224-$C$3)*($I$4-$I$3)/($C$4-$C$3)+$I$3,2)</f>
        <v>42.34</v>
      </c>
      <c r="I224" s="6">
        <f>ROUND((D224-$D$3)*($I$4-$I$3)/($D$4-$D$3)+$I$3,2)</f>
        <v>1</v>
      </c>
      <c r="J224" s="6">
        <f>ROUND((E224-$E$3)*($I$4-$I$3)/($E$4-$E$3)+$I$3,2)</f>
        <v>2.43</v>
      </c>
    </row>
    <row r="225" spans="1:10" ht="14.4">
      <c r="A225">
        <v>170399</v>
      </c>
      <c r="B225" t="s">
        <v>784</v>
      </c>
      <c r="C225">
        <v>388</v>
      </c>
      <c r="D225">
        <v>1</v>
      </c>
      <c r="E225">
        <v>750000</v>
      </c>
      <c r="H225" s="6">
        <f>ROUND((C225-$C$3)*($I$4-$I$3)/($C$4-$C$3)+$I$3,2)</f>
        <v>41.5</v>
      </c>
      <c r="I225" s="6">
        <f>ROUND((D225-$D$3)*($I$4-$I$3)/($D$4-$D$3)+$I$3,2)</f>
        <v>1</v>
      </c>
      <c r="J225" s="6">
        <f>ROUND((E225-$E$3)*($I$4-$I$3)/($E$4-$E$3)+$I$3,2)</f>
        <v>1.33</v>
      </c>
    </row>
    <row r="226" spans="1:10" ht="14.4">
      <c r="A226">
        <v>170401</v>
      </c>
      <c r="B226" t="s">
        <v>786</v>
      </c>
      <c r="C226">
        <v>391</v>
      </c>
      <c r="D226">
        <v>1</v>
      </c>
      <c r="E226">
        <v>3500000</v>
      </c>
      <c r="H226" s="6">
        <f>ROUND((C226-$C$3)*($I$4-$I$3)/($C$4-$C$3)+$I$3,2)</f>
        <v>42.34</v>
      </c>
      <c r="I226" s="6">
        <f>ROUND((D226-$D$3)*($I$4-$I$3)/($D$4-$D$3)+$I$3,2)</f>
        <v>1</v>
      </c>
      <c r="J226" s="6">
        <f>ROUND((E226-$E$3)*($I$4-$I$3)/($E$4-$E$3)+$I$3,2)</f>
        <v>2.56</v>
      </c>
    </row>
    <row r="227" spans="1:10" ht="14.4">
      <c r="A227">
        <v>170403</v>
      </c>
      <c r="B227" t="s">
        <v>788</v>
      </c>
      <c r="C227">
        <v>416</v>
      </c>
      <c r="D227">
        <v>1</v>
      </c>
      <c r="E227">
        <v>200000</v>
      </c>
      <c r="H227" s="6">
        <f>ROUND((C227-$C$3)*($I$4-$I$3)/($C$4-$C$3)+$I$3,2)</f>
        <v>49.38</v>
      </c>
      <c r="I227" s="6">
        <f>ROUND((D227-$D$3)*($I$4-$I$3)/($D$4-$D$3)+$I$3,2)</f>
        <v>1</v>
      </c>
      <c r="J227" s="6">
        <f>ROUND((E227-$E$3)*($I$4-$I$3)/($E$4-$E$3)+$I$3,2)</f>
        <v>1.09</v>
      </c>
    </row>
    <row r="228" spans="1:10" ht="14.4">
      <c r="A228">
        <v>170407</v>
      </c>
      <c r="B228" t="s">
        <v>790</v>
      </c>
      <c r="C228">
        <v>402</v>
      </c>
      <c r="D228">
        <v>2</v>
      </c>
      <c r="E228">
        <v>210000</v>
      </c>
      <c r="H228" s="6">
        <f>ROUND((C228-$C$3)*($I$4-$I$3)/($C$4-$C$3)+$I$3,2)</f>
        <v>45.44</v>
      </c>
      <c r="I228" s="6">
        <f>ROUND((D228-$D$3)*($I$4-$I$3)/($D$4-$D$3)+$I$3,2)</f>
        <v>4.41</v>
      </c>
      <c r="J228" s="6">
        <f>ROUND((E228-$E$3)*($I$4-$I$3)/($E$4-$E$3)+$I$3,2)</f>
        <v>1.09</v>
      </c>
    </row>
    <row r="229" spans="1:10" ht="14.4">
      <c r="A229">
        <v>170408</v>
      </c>
      <c r="B229" t="s">
        <v>793</v>
      </c>
      <c r="C229">
        <v>405</v>
      </c>
      <c r="D229">
        <v>1</v>
      </c>
      <c r="E229">
        <v>300000</v>
      </c>
      <c r="H229" s="6">
        <f>ROUND((C229-$C$3)*($I$4-$I$3)/($C$4-$C$3)+$I$3,2)</f>
        <v>46.28</v>
      </c>
      <c r="I229" s="6">
        <f>ROUND((D229-$D$3)*($I$4-$I$3)/($D$4-$D$3)+$I$3,2)</f>
        <v>1</v>
      </c>
      <c r="J229" s="6">
        <f>ROUND((E229-$E$3)*($I$4-$I$3)/($E$4-$E$3)+$I$3,2)</f>
        <v>1.13</v>
      </c>
    </row>
    <row r="230" spans="1:10" ht="14.4">
      <c r="A230">
        <v>170411</v>
      </c>
      <c r="B230" t="s">
        <v>795</v>
      </c>
      <c r="C230">
        <v>405</v>
      </c>
      <c r="D230">
        <v>1</v>
      </c>
      <c r="E230">
        <v>50000</v>
      </c>
      <c r="H230" s="6">
        <f>ROUND((C230-$C$3)*($I$4-$I$3)/($C$4-$C$3)+$I$3,2)</f>
        <v>46.28</v>
      </c>
      <c r="I230" s="6">
        <f>ROUND((D230-$D$3)*($I$4-$I$3)/($D$4-$D$3)+$I$3,2)</f>
        <v>1</v>
      </c>
      <c r="J230" s="6">
        <f>ROUND((E230-$E$3)*($I$4-$I$3)/($E$4-$E$3)+$I$3,2)</f>
        <v>1.02</v>
      </c>
    </row>
    <row r="231" spans="1:10" ht="14.4">
      <c r="A231">
        <v>170417</v>
      </c>
      <c r="B231" t="s">
        <v>797</v>
      </c>
      <c r="C231">
        <v>398</v>
      </c>
      <c r="D231">
        <v>1</v>
      </c>
      <c r="E231">
        <v>3300000</v>
      </c>
      <c r="H231" s="6">
        <f>ROUND((C231-$C$3)*($I$4-$I$3)/($C$4-$C$3)+$I$3,2)</f>
        <v>44.31</v>
      </c>
      <c r="I231" s="6">
        <f>ROUND((D231-$D$3)*($I$4-$I$3)/($D$4-$D$3)+$I$3,2)</f>
        <v>1</v>
      </c>
      <c r="J231" s="6">
        <f>ROUND((E231-$E$3)*($I$4-$I$3)/($E$4-$E$3)+$I$3,2)</f>
        <v>2.48</v>
      </c>
    </row>
    <row r="232" spans="1:10" ht="14.4">
      <c r="A232">
        <v>170419</v>
      </c>
      <c r="B232" t="s">
        <v>799</v>
      </c>
      <c r="C232">
        <v>393</v>
      </c>
      <c r="D232">
        <v>1</v>
      </c>
      <c r="E232">
        <v>2200000</v>
      </c>
      <c r="H232" s="6">
        <f>ROUND((C232-$C$3)*($I$4-$I$3)/($C$4-$C$3)+$I$3,2)</f>
        <v>42.91</v>
      </c>
      <c r="I232" s="6">
        <f>ROUND((D232-$D$3)*($I$4-$I$3)/($D$4-$D$3)+$I$3,2)</f>
        <v>1</v>
      </c>
      <c r="J232" s="6">
        <f>ROUND((E232-$E$3)*($I$4-$I$3)/($E$4-$E$3)+$I$3,2)</f>
        <v>1.98</v>
      </c>
    </row>
    <row r="233" spans="1:10" ht="14.4">
      <c r="A233">
        <v>170424</v>
      </c>
      <c r="B233" t="s">
        <v>801</v>
      </c>
      <c r="C233">
        <v>396</v>
      </c>
      <c r="D233">
        <v>1</v>
      </c>
      <c r="E233">
        <v>500000</v>
      </c>
      <c r="H233" s="6">
        <f>ROUND((C233-$C$3)*($I$4-$I$3)/($C$4-$C$3)+$I$3,2)</f>
        <v>43.75</v>
      </c>
      <c r="I233" s="6">
        <f>ROUND((D233-$D$3)*($I$4-$I$3)/($D$4-$D$3)+$I$3,2)</f>
        <v>1</v>
      </c>
      <c r="J233" s="6">
        <f>ROUND((E233-$E$3)*($I$4-$I$3)/($E$4-$E$3)+$I$3,2)</f>
        <v>1.22</v>
      </c>
    </row>
    <row r="234" spans="1:10" ht="14.4">
      <c r="A234">
        <v>170426</v>
      </c>
      <c r="B234" t="s">
        <v>803</v>
      </c>
      <c r="C234">
        <v>388</v>
      </c>
      <c r="D234">
        <v>1</v>
      </c>
      <c r="E234">
        <v>330000</v>
      </c>
      <c r="H234" s="6">
        <f>ROUND((C234-$C$3)*($I$4-$I$3)/($C$4-$C$3)+$I$3,2)</f>
        <v>41.5</v>
      </c>
      <c r="I234" s="6">
        <f>ROUND((D234-$D$3)*($I$4-$I$3)/($D$4-$D$3)+$I$3,2)</f>
        <v>1</v>
      </c>
      <c r="J234" s="6">
        <f>ROUND((E234-$E$3)*($I$4-$I$3)/($E$4-$E$3)+$I$3,2)</f>
        <v>1.14</v>
      </c>
    </row>
    <row r="235" spans="1:10" ht="14.4">
      <c r="A235">
        <v>170427</v>
      </c>
      <c r="B235" t="s">
        <v>805</v>
      </c>
      <c r="C235">
        <v>387</v>
      </c>
      <c r="D235">
        <v>1</v>
      </c>
      <c r="E235">
        <v>10100000</v>
      </c>
      <c r="H235" s="6">
        <f>ROUND((C235-$C$3)*($I$4-$I$3)/($C$4-$C$3)+$I$3,2)</f>
        <v>41.22</v>
      </c>
      <c r="I235" s="6">
        <f>ROUND((D235-$D$3)*($I$4-$I$3)/($D$4-$D$3)+$I$3,2)</f>
        <v>1</v>
      </c>
      <c r="J235" s="6">
        <f>ROUND((E235-$E$3)*($I$4-$I$3)/($E$4-$E$3)+$I$3,2)</f>
        <v>5.52</v>
      </c>
    </row>
    <row r="236" spans="1:10" ht="14.4">
      <c r="A236">
        <v>170428</v>
      </c>
      <c r="B236" t="s">
        <v>807</v>
      </c>
      <c r="C236">
        <v>377</v>
      </c>
      <c r="D236">
        <v>2</v>
      </c>
      <c r="E236">
        <v>1600000</v>
      </c>
      <c r="H236" s="6">
        <f>ROUND((C236-$C$3)*($I$4-$I$3)/($C$4-$C$3)+$I$3,2)</f>
        <v>38.41</v>
      </c>
      <c r="I236" s="6">
        <f>ROUND((D236-$D$3)*($I$4-$I$3)/($D$4-$D$3)+$I$3,2)</f>
        <v>4.41</v>
      </c>
      <c r="J236" s="6">
        <f>ROUND((E236-$E$3)*($I$4-$I$3)/($E$4-$E$3)+$I$3,2)</f>
        <v>1.71</v>
      </c>
    </row>
    <row r="237" spans="1:10" ht="14.4">
      <c r="A237">
        <v>170429</v>
      </c>
      <c r="B237" t="s">
        <v>809</v>
      </c>
      <c r="C237">
        <v>385</v>
      </c>
      <c r="D237">
        <v>1</v>
      </c>
      <c r="E237">
        <v>6500000</v>
      </c>
      <c r="H237" s="6">
        <f>ROUND((C237-$C$3)*($I$4-$I$3)/($C$4-$C$3)+$I$3,2)</f>
        <v>40.66</v>
      </c>
      <c r="I237" s="6">
        <f>ROUND((D237-$D$3)*($I$4-$I$3)/($D$4-$D$3)+$I$3,2)</f>
        <v>1</v>
      </c>
      <c r="J237" s="6">
        <f>ROUND((E237-$E$3)*($I$4-$I$3)/($E$4-$E$3)+$I$3,2)</f>
        <v>3.91</v>
      </c>
    </row>
    <row r="238" spans="1:10" ht="14.4">
      <c r="A238">
        <v>170430</v>
      </c>
      <c r="B238" t="s">
        <v>811</v>
      </c>
      <c r="C238">
        <v>384</v>
      </c>
      <c r="D238">
        <v>1</v>
      </c>
      <c r="E238">
        <v>1650000</v>
      </c>
      <c r="H238" s="6">
        <f>ROUND((C238-$C$3)*($I$4-$I$3)/($C$4-$C$3)+$I$3,2)</f>
        <v>40.38</v>
      </c>
      <c r="I238" s="6">
        <f>ROUND((D238-$D$3)*($I$4-$I$3)/($D$4-$D$3)+$I$3,2)</f>
        <v>1</v>
      </c>
      <c r="J238" s="6">
        <f>ROUND((E238-$E$3)*($I$4-$I$3)/($E$4-$E$3)+$I$3,2)</f>
        <v>1.74</v>
      </c>
    </row>
    <row r="239" spans="1:10" ht="14.4">
      <c r="A239">
        <v>170431</v>
      </c>
      <c r="B239" t="s">
        <v>813</v>
      </c>
      <c r="C239">
        <v>382</v>
      </c>
      <c r="D239">
        <v>1</v>
      </c>
      <c r="E239">
        <v>1400000</v>
      </c>
      <c r="H239" s="6">
        <f>ROUND((C239-$C$3)*($I$4-$I$3)/($C$4-$C$3)+$I$3,2)</f>
        <v>39.81</v>
      </c>
      <c r="I239" s="6">
        <f>ROUND((D239-$D$3)*($I$4-$I$3)/($D$4-$D$3)+$I$3,2)</f>
        <v>1</v>
      </c>
      <c r="J239" s="6">
        <f>ROUND((E239-$E$3)*($I$4-$I$3)/($E$4-$E$3)+$I$3,2)</f>
        <v>1.62</v>
      </c>
    </row>
    <row r="240" spans="1:10" ht="14.4">
      <c r="A240">
        <v>170432</v>
      </c>
      <c r="B240" t="s">
        <v>815</v>
      </c>
      <c r="C240">
        <v>381</v>
      </c>
      <c r="D240">
        <v>1</v>
      </c>
      <c r="E240">
        <v>1600000</v>
      </c>
      <c r="H240" s="6">
        <f>ROUND((C240-$C$3)*($I$4-$I$3)/($C$4-$C$3)+$I$3,2)</f>
        <v>39.53</v>
      </c>
      <c r="I240" s="6">
        <f>ROUND((D240-$D$3)*($I$4-$I$3)/($D$4-$D$3)+$I$3,2)</f>
        <v>1</v>
      </c>
      <c r="J240" s="6">
        <f>ROUND((E240-$E$3)*($I$4-$I$3)/($E$4-$E$3)+$I$3,2)</f>
        <v>1.71</v>
      </c>
    </row>
    <row r="241" spans="1:10" ht="14.4">
      <c r="A241">
        <v>170433</v>
      </c>
      <c r="B241" t="s">
        <v>817</v>
      </c>
      <c r="C241">
        <v>387</v>
      </c>
      <c r="D241">
        <v>1</v>
      </c>
      <c r="E241">
        <v>5225000</v>
      </c>
      <c r="H241" s="6">
        <f>ROUND((C241-$C$3)*($I$4-$I$3)/($C$4-$C$3)+$I$3,2)</f>
        <v>41.22</v>
      </c>
      <c r="I241" s="6">
        <f>ROUND((D241-$D$3)*($I$4-$I$3)/($D$4-$D$3)+$I$3,2)</f>
        <v>1</v>
      </c>
      <c r="J241" s="6">
        <f>ROUND((E241-$E$3)*($I$4-$I$3)/($E$4-$E$3)+$I$3,2)</f>
        <v>3.34</v>
      </c>
    </row>
    <row r="242" spans="1:10" ht="14.4">
      <c r="A242">
        <v>170434</v>
      </c>
      <c r="B242" t="s">
        <v>819</v>
      </c>
      <c r="C242">
        <v>379</v>
      </c>
      <c r="D242">
        <v>1</v>
      </c>
      <c r="E242">
        <v>14000000</v>
      </c>
      <c r="H242" s="6">
        <f>ROUND((C242-$C$3)*($I$4-$I$3)/($C$4-$C$3)+$I$3,2)</f>
        <v>38.97</v>
      </c>
      <c r="I242" s="6">
        <f>ROUND((D242-$D$3)*($I$4-$I$3)/($D$4-$D$3)+$I$3,2)</f>
        <v>1</v>
      </c>
      <c r="J242" s="6">
        <f>ROUND((E242-$E$3)*($I$4-$I$3)/($E$4-$E$3)+$I$3,2)</f>
        <v>7.27</v>
      </c>
    </row>
    <row r="243" spans="1:10" ht="14.4">
      <c r="A243">
        <v>170435</v>
      </c>
      <c r="B243" t="s">
        <v>821</v>
      </c>
      <c r="C243">
        <v>379</v>
      </c>
      <c r="D243">
        <v>1</v>
      </c>
      <c r="E243">
        <v>4500000</v>
      </c>
      <c r="H243" s="6">
        <f>ROUND((C243-$C$3)*($I$4-$I$3)/($C$4-$C$3)+$I$3,2)</f>
        <v>38.97</v>
      </c>
      <c r="I243" s="6">
        <f>ROUND((D243-$D$3)*($I$4-$I$3)/($D$4-$D$3)+$I$3,2)</f>
        <v>1</v>
      </c>
      <c r="J243" s="6">
        <f>ROUND((E243-$E$3)*($I$4-$I$3)/($E$4-$E$3)+$I$3,2)</f>
        <v>3.01</v>
      </c>
    </row>
    <row r="244" spans="1:10" ht="14.4">
      <c r="A244">
        <v>170436</v>
      </c>
      <c r="B244" t="s">
        <v>823</v>
      </c>
      <c r="C244">
        <v>379</v>
      </c>
      <c r="D244">
        <v>1</v>
      </c>
      <c r="E244">
        <v>5300000</v>
      </c>
      <c r="H244" s="6">
        <f>ROUND((C244-$C$3)*($I$4-$I$3)/($C$4-$C$3)+$I$3,2)</f>
        <v>38.97</v>
      </c>
      <c r="I244" s="6">
        <f>ROUND((D244-$D$3)*($I$4-$I$3)/($D$4-$D$3)+$I$3,2)</f>
        <v>1</v>
      </c>
      <c r="J244" s="6">
        <f>ROUND((E244-$E$3)*($I$4-$I$3)/($E$4-$E$3)+$I$3,2)</f>
        <v>3.37</v>
      </c>
    </row>
    <row r="245" spans="1:10" ht="14.4">
      <c r="A245">
        <v>170437</v>
      </c>
      <c r="B245" t="s">
        <v>825</v>
      </c>
      <c r="C245">
        <v>377</v>
      </c>
      <c r="D245">
        <v>1</v>
      </c>
      <c r="E245">
        <v>1650000</v>
      </c>
      <c r="H245" s="6">
        <f>ROUND((C245-$C$3)*($I$4-$I$3)/($C$4-$C$3)+$I$3,2)</f>
        <v>38.41</v>
      </c>
      <c r="I245" s="6">
        <f>ROUND((D245-$D$3)*($I$4-$I$3)/($D$4-$D$3)+$I$3,2)</f>
        <v>1</v>
      </c>
      <c r="J245" s="6">
        <f>ROUND((E245-$E$3)*($I$4-$I$3)/($E$4-$E$3)+$I$3,2)</f>
        <v>1.74</v>
      </c>
    </row>
    <row r="246" spans="1:10" ht="14.4">
      <c r="A246">
        <v>170439</v>
      </c>
      <c r="B246" t="s">
        <v>827</v>
      </c>
      <c r="C246">
        <v>377</v>
      </c>
      <c r="D246">
        <v>2</v>
      </c>
      <c r="E246">
        <v>58300000</v>
      </c>
      <c r="H246" s="6">
        <f>ROUND((C246-$C$3)*($I$4-$I$3)/($C$4-$C$3)+$I$3,2)</f>
        <v>38.41</v>
      </c>
      <c r="I246" s="6">
        <f>ROUND((D246-$D$3)*($I$4-$I$3)/($D$4-$D$3)+$I$3,2)</f>
        <v>4.41</v>
      </c>
      <c r="J246" s="6">
        <f>ROUND((E246-$E$3)*($I$4-$I$3)/($E$4-$E$3)+$I$3,2)</f>
        <v>27.12</v>
      </c>
    </row>
    <row r="247" spans="1:10" ht="14.4">
      <c r="A247">
        <v>170441</v>
      </c>
      <c r="B247" t="s">
        <v>830</v>
      </c>
      <c r="C247">
        <v>374</v>
      </c>
      <c r="D247">
        <v>1</v>
      </c>
      <c r="E247">
        <v>4500000</v>
      </c>
      <c r="H247" s="6">
        <f>ROUND((C247-$C$3)*($I$4-$I$3)/($C$4-$C$3)+$I$3,2)</f>
        <v>37.56</v>
      </c>
      <c r="I247" s="6">
        <f>ROUND((D247-$D$3)*($I$4-$I$3)/($D$4-$D$3)+$I$3,2)</f>
        <v>1</v>
      </c>
      <c r="J247" s="6">
        <f>ROUND((E247-$E$3)*($I$4-$I$3)/($E$4-$E$3)+$I$3,2)</f>
        <v>3.01</v>
      </c>
    </row>
    <row r="248" spans="1:10" ht="14.4">
      <c r="A248">
        <v>170442</v>
      </c>
      <c r="B248" t="s">
        <v>832</v>
      </c>
      <c r="C248">
        <v>372</v>
      </c>
      <c r="D248">
        <v>1</v>
      </c>
      <c r="E248">
        <v>55000000</v>
      </c>
      <c r="H248" s="6">
        <f>ROUND((C248-$C$3)*($I$4-$I$3)/($C$4-$C$3)+$I$3,2)</f>
        <v>37</v>
      </c>
      <c r="I248" s="6">
        <f>ROUND((D248-$D$3)*($I$4-$I$3)/($D$4-$D$3)+$I$3,2)</f>
        <v>1</v>
      </c>
      <c r="J248" s="6">
        <f>ROUND((E248-$E$3)*($I$4-$I$3)/($E$4-$E$3)+$I$3,2)</f>
        <v>25.64</v>
      </c>
    </row>
    <row r="249" spans="1:10" ht="14.4">
      <c r="A249">
        <v>170443</v>
      </c>
      <c r="B249" t="s">
        <v>834</v>
      </c>
      <c r="C249">
        <v>364</v>
      </c>
      <c r="D249">
        <v>1</v>
      </c>
      <c r="E249">
        <v>13230000</v>
      </c>
      <c r="H249" s="6">
        <f>ROUND((C249-$C$3)*($I$4-$I$3)/($C$4-$C$3)+$I$3,2)</f>
        <v>34.75</v>
      </c>
      <c r="I249" s="6">
        <f>ROUND((D249-$D$3)*($I$4-$I$3)/($D$4-$D$3)+$I$3,2)</f>
        <v>1</v>
      </c>
      <c r="J249" s="6">
        <f>ROUND((E249-$E$3)*($I$4-$I$3)/($E$4-$E$3)+$I$3,2)</f>
        <v>6.92</v>
      </c>
    </row>
    <row r="250" spans="1:10" ht="14.4">
      <c r="A250">
        <v>170444</v>
      </c>
      <c r="B250" t="s">
        <v>836</v>
      </c>
      <c r="C250">
        <v>363</v>
      </c>
      <c r="D250">
        <v>1</v>
      </c>
      <c r="E250">
        <v>33700000</v>
      </c>
      <c r="H250" s="6">
        <f>ROUND((C250-$C$3)*($I$4-$I$3)/($C$4-$C$3)+$I$3,2)</f>
        <v>34.47</v>
      </c>
      <c r="I250" s="6">
        <f>ROUND((D250-$D$3)*($I$4-$I$3)/($D$4-$D$3)+$I$3,2)</f>
        <v>1</v>
      </c>
      <c r="J250" s="6">
        <f>ROUND((E250-$E$3)*($I$4-$I$3)/($E$4-$E$3)+$I$3,2)</f>
        <v>16.1</v>
      </c>
    </row>
    <row r="251" spans="1:10" ht="14.4">
      <c r="A251">
        <v>170445</v>
      </c>
      <c r="B251" t="s">
        <v>838</v>
      </c>
      <c r="C251">
        <v>386</v>
      </c>
      <c r="D251">
        <v>1</v>
      </c>
      <c r="E251">
        <v>1800000</v>
      </c>
      <c r="H251" s="6">
        <f>ROUND((C251-$C$3)*($I$4-$I$3)/($C$4-$C$3)+$I$3,2)</f>
        <v>40.94</v>
      </c>
      <c r="I251" s="6">
        <f>ROUND((D251-$D$3)*($I$4-$I$3)/($D$4-$D$3)+$I$3,2)</f>
        <v>1</v>
      </c>
      <c r="J251" s="6">
        <f>ROUND((E251-$E$3)*($I$4-$I$3)/($E$4-$E$3)+$I$3,2)</f>
        <v>1.8</v>
      </c>
    </row>
    <row r="252" spans="1:10" ht="14.4">
      <c r="A252">
        <v>170446</v>
      </c>
      <c r="B252" t="s">
        <v>840</v>
      </c>
      <c r="C252">
        <v>384</v>
      </c>
      <c r="D252">
        <v>1</v>
      </c>
      <c r="E252">
        <v>30000</v>
      </c>
      <c r="H252" s="6">
        <f>ROUND((C252-$C$3)*($I$4-$I$3)/($C$4-$C$3)+$I$3,2)</f>
        <v>40.38</v>
      </c>
      <c r="I252" s="6">
        <f>ROUND((D252-$D$3)*($I$4-$I$3)/($D$4-$D$3)+$I$3,2)</f>
        <v>1</v>
      </c>
      <c r="J252" s="6">
        <f>ROUND((E252-$E$3)*($I$4-$I$3)/($E$4-$E$3)+$I$3,2)</f>
        <v>1.01</v>
      </c>
    </row>
    <row r="253" spans="1:10" ht="14.4">
      <c r="A253">
        <v>170447</v>
      </c>
      <c r="B253" t="s">
        <v>842</v>
      </c>
      <c r="C253">
        <v>381</v>
      </c>
      <c r="D253">
        <v>2</v>
      </c>
      <c r="E253">
        <v>750000</v>
      </c>
      <c r="H253" s="6">
        <f>ROUND((C253-$C$3)*($I$4-$I$3)/($C$4-$C$3)+$I$3,2)</f>
        <v>39.53</v>
      </c>
      <c r="I253" s="6">
        <f>ROUND((D253-$D$3)*($I$4-$I$3)/($D$4-$D$3)+$I$3,2)</f>
        <v>4.41</v>
      </c>
      <c r="J253" s="6">
        <f>ROUND((E253-$E$3)*($I$4-$I$3)/($E$4-$E$3)+$I$3,2)</f>
        <v>1.33</v>
      </c>
    </row>
    <row r="254" spans="1:10" ht="14.4">
      <c r="A254">
        <v>170452</v>
      </c>
      <c r="B254" t="s">
        <v>845</v>
      </c>
      <c r="C254">
        <v>339</v>
      </c>
      <c r="D254">
        <v>4</v>
      </c>
      <c r="E254">
        <v>5200000</v>
      </c>
      <c r="H254" s="6">
        <f>ROUND((C254-$C$3)*($I$4-$I$3)/($C$4-$C$3)+$I$3,2)</f>
        <v>27.72</v>
      </c>
      <c r="I254" s="6">
        <f>ROUND((D254-$D$3)*($I$4-$I$3)/($D$4-$D$3)+$I$3,2)</f>
        <v>11.24</v>
      </c>
      <c r="J254" s="6">
        <f>ROUND((E254-$E$3)*($I$4-$I$3)/($E$4-$E$3)+$I$3,2)</f>
        <v>3.33</v>
      </c>
    </row>
    <row r="255" spans="1:10" ht="14.4">
      <c r="A255">
        <v>170453</v>
      </c>
      <c r="B255" t="s">
        <v>849</v>
      </c>
      <c r="C255">
        <v>374</v>
      </c>
      <c r="D255">
        <v>2</v>
      </c>
      <c r="E255">
        <v>1400000</v>
      </c>
      <c r="H255" s="6">
        <f>ROUND((C255-$C$3)*($I$4-$I$3)/($C$4-$C$3)+$I$3,2)</f>
        <v>37.56</v>
      </c>
      <c r="I255" s="6">
        <f>ROUND((D255-$D$3)*($I$4-$I$3)/($D$4-$D$3)+$I$3,2)</f>
        <v>4.41</v>
      </c>
      <c r="J255" s="6">
        <f>ROUND((E255-$E$3)*($I$4-$I$3)/($E$4-$E$3)+$I$3,2)</f>
        <v>1.62</v>
      </c>
    </row>
    <row r="256" spans="1:10" ht="14.4">
      <c r="A256">
        <v>170454</v>
      </c>
      <c r="B256" t="s">
        <v>852</v>
      </c>
      <c r="C256">
        <v>343</v>
      </c>
      <c r="D256">
        <v>2</v>
      </c>
      <c r="E256">
        <v>3500000</v>
      </c>
      <c r="H256" s="6">
        <f>ROUND((C256-$C$3)*($I$4-$I$3)/($C$4-$C$3)+$I$3,2)</f>
        <v>28.84</v>
      </c>
      <c r="I256" s="6">
        <f>ROUND((D256-$D$3)*($I$4-$I$3)/($D$4-$D$3)+$I$3,2)</f>
        <v>4.41</v>
      </c>
      <c r="J256" s="6">
        <f>ROUND((E256-$E$3)*($I$4-$I$3)/($E$4-$E$3)+$I$3,2)</f>
        <v>2.56</v>
      </c>
    </row>
    <row r="257" spans="1:10" ht="14.4">
      <c r="A257">
        <v>170456</v>
      </c>
      <c r="B257" t="s">
        <v>856</v>
      </c>
      <c r="C257">
        <v>337</v>
      </c>
      <c r="D257">
        <v>2</v>
      </c>
      <c r="E257">
        <v>150000</v>
      </c>
      <c r="H257" s="6">
        <f>ROUND((C257-$C$3)*($I$4-$I$3)/($C$4-$C$3)+$I$3,2)</f>
        <v>27.16</v>
      </c>
      <c r="I257" s="6">
        <f>ROUND((D257-$D$3)*($I$4-$I$3)/($D$4-$D$3)+$I$3,2)</f>
        <v>4.41</v>
      </c>
      <c r="J257" s="6">
        <f>ROUND((E257-$E$3)*($I$4-$I$3)/($E$4-$E$3)+$I$3,2)</f>
        <v>1.06</v>
      </c>
    </row>
    <row r="258" spans="1:10" ht="14.4">
      <c r="A258">
        <v>170457</v>
      </c>
      <c r="B258" t="s">
        <v>859</v>
      </c>
      <c r="C258">
        <v>370</v>
      </c>
      <c r="D258">
        <v>1</v>
      </c>
      <c r="E258">
        <v>200000</v>
      </c>
      <c r="H258" s="6">
        <f>ROUND((C258-$C$3)*($I$4-$I$3)/($C$4-$C$3)+$I$3,2)</f>
        <v>36.44</v>
      </c>
      <c r="I258" s="6">
        <f>ROUND((D258-$D$3)*($I$4-$I$3)/($D$4-$D$3)+$I$3,2)</f>
        <v>1</v>
      </c>
      <c r="J258" s="6">
        <f>ROUND((E258-$E$3)*($I$4-$I$3)/($E$4-$E$3)+$I$3,2)</f>
        <v>1.09</v>
      </c>
    </row>
    <row r="259" spans="1:10" ht="14.4">
      <c r="A259">
        <v>170461</v>
      </c>
      <c r="B259" t="s">
        <v>861</v>
      </c>
      <c r="C259">
        <v>385</v>
      </c>
      <c r="D259">
        <v>1</v>
      </c>
      <c r="E259">
        <v>250000</v>
      </c>
      <c r="H259" s="6">
        <f>ROUND((C259-$C$3)*($I$4-$I$3)/($C$4-$C$3)+$I$3,2)</f>
        <v>40.66</v>
      </c>
      <c r="I259" s="6">
        <f>ROUND((D259-$D$3)*($I$4-$I$3)/($D$4-$D$3)+$I$3,2)</f>
        <v>1</v>
      </c>
      <c r="J259" s="6">
        <f>ROUND((E259-$E$3)*($I$4-$I$3)/($E$4-$E$3)+$I$3,2)</f>
        <v>1.11</v>
      </c>
    </row>
    <row r="260" spans="1:10" ht="14.4">
      <c r="A260">
        <v>170464</v>
      </c>
      <c r="B260" t="s">
        <v>863</v>
      </c>
      <c r="C260">
        <v>376</v>
      </c>
      <c r="D260">
        <v>1</v>
      </c>
      <c r="E260">
        <v>500000</v>
      </c>
      <c r="H260" s="6">
        <f>ROUND((C260-$C$3)*($I$4-$I$3)/($C$4-$C$3)+$I$3,2)</f>
        <v>38.13</v>
      </c>
      <c r="I260" s="6">
        <f>ROUND((D260-$D$3)*($I$4-$I$3)/($D$4-$D$3)+$I$3,2)</f>
        <v>1</v>
      </c>
      <c r="J260" s="6">
        <f>ROUND((E260-$E$3)*($I$4-$I$3)/($E$4-$E$3)+$I$3,2)</f>
        <v>1.22</v>
      </c>
    </row>
    <row r="261" spans="1:10" ht="14.4">
      <c r="A261">
        <v>170465</v>
      </c>
      <c r="B261" t="s">
        <v>865</v>
      </c>
      <c r="C261">
        <v>374</v>
      </c>
      <c r="D261">
        <v>1</v>
      </c>
      <c r="E261">
        <v>500000</v>
      </c>
      <c r="H261" s="6">
        <f>ROUND((C261-$C$3)*($I$4-$I$3)/($C$4-$C$3)+$I$3,2)</f>
        <v>37.56</v>
      </c>
      <c r="I261" s="6">
        <f>ROUND((D261-$D$3)*($I$4-$I$3)/($D$4-$D$3)+$I$3,2)</f>
        <v>1</v>
      </c>
      <c r="J261" s="6">
        <f>ROUND((E261-$E$3)*($I$4-$I$3)/($E$4-$E$3)+$I$3,2)</f>
        <v>1.22</v>
      </c>
    </row>
    <row r="262" spans="1:10" ht="14.4">
      <c r="A262">
        <v>170467</v>
      </c>
      <c r="B262" t="s">
        <v>867</v>
      </c>
      <c r="C262">
        <v>342</v>
      </c>
      <c r="D262">
        <v>3</v>
      </c>
      <c r="E262">
        <v>3180000</v>
      </c>
      <c r="H262" s="6">
        <f>ROUND((C262-$C$3)*($I$4-$I$3)/($C$4-$C$3)+$I$3,2)</f>
        <v>28.56</v>
      </c>
      <c r="I262" s="6">
        <f>ROUND((D262-$D$3)*($I$4-$I$3)/($D$4-$D$3)+$I$3,2)</f>
        <v>7.83</v>
      </c>
      <c r="J262" s="6">
        <f>ROUND((E262-$E$3)*($I$4-$I$3)/($E$4-$E$3)+$I$3,2)</f>
        <v>2.42</v>
      </c>
    </row>
    <row r="263" spans="1:10" ht="14.4">
      <c r="A263">
        <v>170468</v>
      </c>
      <c r="B263" t="s">
        <v>871</v>
      </c>
      <c r="C263">
        <v>349</v>
      </c>
      <c r="D263">
        <v>2</v>
      </c>
      <c r="E263">
        <v>4000000</v>
      </c>
      <c r="H263" s="6">
        <f>ROUND((C263-$C$3)*($I$4-$I$3)/($C$4-$C$3)+$I$3,2)</f>
        <v>30.53</v>
      </c>
      <c r="I263" s="6">
        <f>ROUND((D263-$D$3)*($I$4-$I$3)/($D$4-$D$3)+$I$3,2)</f>
        <v>4.41</v>
      </c>
      <c r="J263" s="6">
        <f>ROUND((E263-$E$3)*($I$4-$I$3)/($E$4-$E$3)+$I$3,2)</f>
        <v>2.79</v>
      </c>
    </row>
    <row r="264" spans="1:10" ht="14.4">
      <c r="A264">
        <v>170470</v>
      </c>
      <c r="B264" t="s">
        <v>874</v>
      </c>
      <c r="C264">
        <v>351</v>
      </c>
      <c r="D264">
        <v>1</v>
      </c>
      <c r="E264">
        <v>355000</v>
      </c>
      <c r="H264" s="6">
        <f>ROUND((C264-$C$3)*($I$4-$I$3)/($C$4-$C$3)+$I$3,2)</f>
        <v>31.09</v>
      </c>
      <c r="I264" s="6">
        <f>ROUND((D264-$D$3)*($I$4-$I$3)/($D$4-$D$3)+$I$3,2)</f>
        <v>1</v>
      </c>
      <c r="J264" s="6">
        <f>ROUND((E264-$E$3)*($I$4-$I$3)/($E$4-$E$3)+$I$3,2)</f>
        <v>1.16</v>
      </c>
    </row>
    <row r="265" spans="1:10" ht="14.4">
      <c r="A265">
        <v>170471</v>
      </c>
      <c r="B265" t="s">
        <v>876</v>
      </c>
      <c r="C265">
        <v>349</v>
      </c>
      <c r="D265">
        <v>1</v>
      </c>
      <c r="E265">
        <v>3000000</v>
      </c>
      <c r="H265" s="6">
        <f>ROUND((C265-$C$3)*($I$4-$I$3)/($C$4-$C$3)+$I$3,2)</f>
        <v>30.53</v>
      </c>
      <c r="I265" s="6">
        <f>ROUND((D265-$D$3)*($I$4-$I$3)/($D$4-$D$3)+$I$3,2)</f>
        <v>1</v>
      </c>
      <c r="J265" s="6">
        <f>ROUND((E265-$E$3)*($I$4-$I$3)/($E$4-$E$3)+$I$3,2)</f>
        <v>2.34</v>
      </c>
    </row>
    <row r="266" spans="1:10" ht="14.4">
      <c r="A266">
        <v>170472</v>
      </c>
      <c r="B266" t="s">
        <v>878</v>
      </c>
      <c r="C266">
        <v>348</v>
      </c>
      <c r="D266">
        <v>1</v>
      </c>
      <c r="E266">
        <v>4500000</v>
      </c>
      <c r="H266" s="6">
        <f>ROUND((C266-$C$3)*($I$4-$I$3)/($C$4-$C$3)+$I$3,2)</f>
        <v>30.25</v>
      </c>
      <c r="I266" s="6">
        <f>ROUND((D266-$D$3)*($I$4-$I$3)/($D$4-$D$3)+$I$3,2)</f>
        <v>1</v>
      </c>
      <c r="J266" s="6">
        <f>ROUND((E266-$E$3)*($I$4-$I$3)/($E$4-$E$3)+$I$3,2)</f>
        <v>3.01</v>
      </c>
    </row>
    <row r="267" spans="1:10" ht="14.4">
      <c r="A267">
        <v>170474</v>
      </c>
      <c r="B267" t="s">
        <v>882</v>
      </c>
      <c r="C267">
        <v>343</v>
      </c>
      <c r="D267">
        <v>1</v>
      </c>
      <c r="E267">
        <v>3500000</v>
      </c>
      <c r="H267" s="6">
        <f>ROUND((C267-$C$3)*($I$4-$I$3)/($C$4-$C$3)+$I$3,2)</f>
        <v>28.84</v>
      </c>
      <c r="I267" s="6">
        <f>ROUND((D267-$D$3)*($I$4-$I$3)/($D$4-$D$3)+$I$3,2)</f>
        <v>1</v>
      </c>
      <c r="J267" s="6">
        <f>ROUND((E267-$E$3)*($I$4-$I$3)/($E$4-$E$3)+$I$3,2)</f>
        <v>2.56</v>
      </c>
    </row>
    <row r="268" spans="1:10" ht="14.4">
      <c r="A268">
        <v>170475</v>
      </c>
      <c r="B268" t="s">
        <v>884</v>
      </c>
      <c r="C268">
        <v>343</v>
      </c>
      <c r="D268">
        <v>1</v>
      </c>
      <c r="E268">
        <v>59500000</v>
      </c>
      <c r="H268" s="6">
        <f>ROUND((C268-$C$3)*($I$4-$I$3)/($C$4-$C$3)+$I$3,2)</f>
        <v>28.84</v>
      </c>
      <c r="I268" s="6">
        <f>ROUND((D268-$D$3)*($I$4-$I$3)/($D$4-$D$3)+$I$3,2)</f>
        <v>1</v>
      </c>
      <c r="J268" s="6">
        <f>ROUND((E268-$E$3)*($I$4-$I$3)/($E$4-$E$3)+$I$3,2)</f>
        <v>27.66</v>
      </c>
    </row>
    <row r="269" spans="1:10" ht="14.4">
      <c r="A269">
        <v>170477</v>
      </c>
      <c r="B269" t="s">
        <v>886</v>
      </c>
      <c r="C269">
        <v>369</v>
      </c>
      <c r="D269">
        <v>1</v>
      </c>
      <c r="E269">
        <v>1500000</v>
      </c>
      <c r="H269" s="6">
        <f>ROUND((C269-$C$3)*($I$4-$I$3)/($C$4-$C$3)+$I$3,2)</f>
        <v>36.16</v>
      </c>
      <c r="I269" s="6">
        <f>ROUND((D269-$D$3)*($I$4-$I$3)/($D$4-$D$3)+$I$3,2)</f>
        <v>1</v>
      </c>
      <c r="J269" s="6">
        <f>ROUND((E269-$E$3)*($I$4-$I$3)/($E$4-$E$3)+$I$3,2)</f>
        <v>1.67</v>
      </c>
    </row>
    <row r="270" spans="1:10" ht="14.4">
      <c r="A270">
        <v>170478</v>
      </c>
      <c r="B270" t="s">
        <v>888</v>
      </c>
      <c r="C270">
        <v>280</v>
      </c>
      <c r="D270">
        <v>2</v>
      </c>
      <c r="E270">
        <v>41500000</v>
      </c>
      <c r="H270" s="6">
        <f>ROUND((C270-$C$3)*($I$4-$I$3)/($C$4-$C$3)+$I$3,2)</f>
        <v>11.13</v>
      </c>
      <c r="I270" s="6">
        <f>ROUND((D270-$D$3)*($I$4-$I$3)/($D$4-$D$3)+$I$3,2)</f>
        <v>4.41</v>
      </c>
      <c r="J270" s="6">
        <f>ROUND((E270-$E$3)*($I$4-$I$3)/($E$4-$E$3)+$I$3,2)</f>
        <v>19.59</v>
      </c>
    </row>
    <row r="271" spans="1:10" ht="14.4">
      <c r="A271">
        <v>170479</v>
      </c>
      <c r="B271" t="s">
        <v>892</v>
      </c>
      <c r="C271">
        <v>352</v>
      </c>
      <c r="D271">
        <v>1</v>
      </c>
      <c r="E271">
        <v>2200000</v>
      </c>
      <c r="H271" s="6">
        <f>ROUND((C271-$C$3)*($I$4-$I$3)/($C$4-$C$3)+$I$3,2)</f>
        <v>31.38</v>
      </c>
      <c r="I271" s="6">
        <f>ROUND((D271-$D$3)*($I$4-$I$3)/($D$4-$D$3)+$I$3,2)</f>
        <v>1</v>
      </c>
      <c r="J271" s="6">
        <f>ROUND((E271-$E$3)*($I$4-$I$3)/($E$4-$E$3)+$I$3,2)</f>
        <v>1.98</v>
      </c>
    </row>
    <row r="272" spans="1:10" ht="14.4">
      <c r="A272">
        <v>170482</v>
      </c>
      <c r="B272" t="s">
        <v>894</v>
      </c>
      <c r="C272">
        <v>339</v>
      </c>
      <c r="D272">
        <v>2</v>
      </c>
      <c r="E272">
        <v>360000</v>
      </c>
      <c r="H272" s="6">
        <f>ROUND((C272-$C$3)*($I$4-$I$3)/($C$4-$C$3)+$I$3,2)</f>
        <v>27.72</v>
      </c>
      <c r="I272" s="6">
        <f>ROUND((D272-$D$3)*($I$4-$I$3)/($D$4-$D$3)+$I$3,2)</f>
        <v>4.41</v>
      </c>
      <c r="J272" s="6">
        <f>ROUND((E272-$E$3)*($I$4-$I$3)/($E$4-$E$3)+$I$3,2)</f>
        <v>1.16</v>
      </c>
    </row>
    <row r="273" spans="1:10" ht="14.4">
      <c r="A273">
        <v>170488</v>
      </c>
      <c r="B273" t="s">
        <v>896</v>
      </c>
      <c r="C273">
        <v>342</v>
      </c>
      <c r="D273">
        <v>1</v>
      </c>
      <c r="E273">
        <v>210000</v>
      </c>
      <c r="H273" s="6">
        <f>ROUND((C273-$C$3)*($I$4-$I$3)/($C$4-$C$3)+$I$3,2)</f>
        <v>28.56</v>
      </c>
      <c r="I273" s="6">
        <f>ROUND((D273-$D$3)*($I$4-$I$3)/($D$4-$D$3)+$I$3,2)</f>
        <v>1</v>
      </c>
      <c r="J273" s="6">
        <f>ROUND((E273-$E$3)*($I$4-$I$3)/($E$4-$E$3)+$I$3,2)</f>
        <v>1.09</v>
      </c>
    </row>
    <row r="274" spans="1:10" ht="14.4">
      <c r="A274">
        <v>170492</v>
      </c>
      <c r="B274" t="s">
        <v>898</v>
      </c>
      <c r="C274">
        <v>332</v>
      </c>
      <c r="D274">
        <v>1</v>
      </c>
      <c r="E274">
        <v>700000</v>
      </c>
      <c r="H274" s="6">
        <f>ROUND((C274-$C$3)*($I$4-$I$3)/($C$4-$C$3)+$I$3,2)</f>
        <v>25.75</v>
      </c>
      <c r="I274" s="6">
        <f>ROUND((D274-$D$3)*($I$4-$I$3)/($D$4-$D$3)+$I$3,2)</f>
        <v>1</v>
      </c>
      <c r="J274" s="6">
        <f>ROUND((E274-$E$3)*($I$4-$I$3)/($E$4-$E$3)+$I$3,2)</f>
        <v>1.31</v>
      </c>
    </row>
    <row r="275" spans="1:10" ht="14.4">
      <c r="A275">
        <v>170493</v>
      </c>
      <c r="B275" t="s">
        <v>900</v>
      </c>
      <c r="C275">
        <v>353</v>
      </c>
      <c r="D275">
        <v>1</v>
      </c>
      <c r="E275">
        <v>330000</v>
      </c>
      <c r="H275" s="6">
        <f>ROUND((C275-$C$3)*($I$4-$I$3)/($C$4-$C$3)+$I$3,2)</f>
        <v>31.66</v>
      </c>
      <c r="I275" s="6">
        <f>ROUND((D275-$D$3)*($I$4-$I$3)/($D$4-$D$3)+$I$3,2)</f>
        <v>1</v>
      </c>
      <c r="J275" s="6">
        <f>ROUND((E275-$E$3)*($I$4-$I$3)/($E$4-$E$3)+$I$3,2)</f>
        <v>1.14</v>
      </c>
    </row>
    <row r="276" spans="1:10" ht="14.4">
      <c r="A276">
        <v>170494</v>
      </c>
      <c r="B276" t="s">
        <v>902</v>
      </c>
      <c r="C276">
        <v>342</v>
      </c>
      <c r="D276">
        <v>1</v>
      </c>
      <c r="E276">
        <v>600000</v>
      </c>
      <c r="H276" s="6">
        <f>ROUND((C276-$C$3)*($I$4-$I$3)/($C$4-$C$3)+$I$3,2)</f>
        <v>28.56</v>
      </c>
      <c r="I276" s="6">
        <f>ROUND((D276-$D$3)*($I$4-$I$3)/($D$4-$D$3)+$I$3,2)</f>
        <v>1</v>
      </c>
      <c r="J276" s="6">
        <f>ROUND((E276-$E$3)*($I$4-$I$3)/($E$4-$E$3)+$I$3,2)</f>
        <v>1.27</v>
      </c>
    </row>
    <row r="277" spans="1:10" ht="14.4">
      <c r="A277">
        <v>170495</v>
      </c>
      <c r="B277" t="s">
        <v>904</v>
      </c>
      <c r="C277">
        <v>342</v>
      </c>
      <c r="D277">
        <v>1</v>
      </c>
      <c r="E277">
        <v>1750000</v>
      </c>
      <c r="H277" s="6">
        <f>ROUND((C277-$C$3)*($I$4-$I$3)/($C$4-$C$3)+$I$3,2)</f>
        <v>28.56</v>
      </c>
      <c r="I277" s="6">
        <f>ROUND((D277-$D$3)*($I$4-$I$3)/($D$4-$D$3)+$I$3,2)</f>
        <v>1</v>
      </c>
      <c r="J277" s="6">
        <f>ROUND((E277-$E$3)*($I$4-$I$3)/($E$4-$E$3)+$I$3,2)</f>
        <v>1.78</v>
      </c>
    </row>
    <row r="278" spans="1:10" ht="14.4">
      <c r="A278">
        <v>170497</v>
      </c>
      <c r="B278" t="s">
        <v>906</v>
      </c>
      <c r="C278">
        <v>330</v>
      </c>
      <c r="D278">
        <v>1</v>
      </c>
      <c r="E278">
        <v>300000</v>
      </c>
      <c r="H278" s="6">
        <f>ROUND((C278-$C$3)*($I$4-$I$3)/($C$4-$C$3)+$I$3,2)</f>
        <v>25.19</v>
      </c>
      <c r="I278" s="6">
        <f>ROUND((D278-$D$3)*($I$4-$I$3)/($D$4-$D$3)+$I$3,2)</f>
        <v>1</v>
      </c>
      <c r="J278" s="6">
        <f>ROUND((E278-$E$3)*($I$4-$I$3)/($E$4-$E$3)+$I$3,2)</f>
        <v>1.13</v>
      </c>
    </row>
    <row r="279" spans="1:10" ht="14.4">
      <c r="A279">
        <v>170498</v>
      </c>
      <c r="B279" t="s">
        <v>908</v>
      </c>
      <c r="C279">
        <v>331</v>
      </c>
      <c r="D279">
        <v>1</v>
      </c>
      <c r="E279">
        <v>300000</v>
      </c>
      <c r="H279" s="6">
        <f>ROUND((C279-$C$3)*($I$4-$I$3)/($C$4-$C$3)+$I$3,2)</f>
        <v>25.47</v>
      </c>
      <c r="I279" s="6">
        <f>ROUND((D279-$D$3)*($I$4-$I$3)/($D$4-$D$3)+$I$3,2)</f>
        <v>1</v>
      </c>
      <c r="J279" s="6">
        <f>ROUND((E279-$E$3)*($I$4-$I$3)/($E$4-$E$3)+$I$3,2)</f>
        <v>1.13</v>
      </c>
    </row>
    <row r="280" spans="1:10" ht="14.4">
      <c r="A280">
        <v>170499</v>
      </c>
      <c r="B280" t="s">
        <v>910</v>
      </c>
      <c r="C280">
        <v>266</v>
      </c>
      <c r="D280">
        <v>4</v>
      </c>
      <c r="E280">
        <v>5750000</v>
      </c>
      <c r="H280" s="6">
        <f>ROUND((C280-$C$3)*($I$4-$I$3)/($C$4-$C$3)+$I$3,2)</f>
        <v>7.19</v>
      </c>
      <c r="I280" s="6">
        <f>ROUND((D280-$D$3)*($I$4-$I$3)/($D$4-$D$3)+$I$3,2)</f>
        <v>11.24</v>
      </c>
      <c r="J280" s="6">
        <f>ROUND((E280-$E$3)*($I$4-$I$3)/($E$4-$E$3)+$I$3,2)</f>
        <v>3.57</v>
      </c>
    </row>
    <row r="281" spans="1:10" ht="14.4">
      <c r="A281">
        <v>170500</v>
      </c>
      <c r="B281" t="s">
        <v>916</v>
      </c>
      <c r="C281">
        <v>325</v>
      </c>
      <c r="D281">
        <v>1</v>
      </c>
      <c r="E281">
        <v>300000</v>
      </c>
      <c r="H281" s="6">
        <f>ROUND((C281-$C$3)*($I$4-$I$3)/($C$4-$C$3)+$I$3,2)</f>
        <v>23.78</v>
      </c>
      <c r="I281" s="6">
        <f>ROUND((D281-$D$3)*($I$4-$I$3)/($D$4-$D$3)+$I$3,2)</f>
        <v>1</v>
      </c>
      <c r="J281" s="6">
        <f>ROUND((E281-$E$3)*($I$4-$I$3)/($E$4-$E$3)+$I$3,2)</f>
        <v>1.13</v>
      </c>
    </row>
    <row r="282" spans="1:10" ht="14.4">
      <c r="A282">
        <v>170501</v>
      </c>
      <c r="B282" t="s">
        <v>919</v>
      </c>
      <c r="C282">
        <v>316</v>
      </c>
      <c r="D282">
        <v>2</v>
      </c>
      <c r="E282">
        <v>260000</v>
      </c>
      <c r="H282" s="6">
        <f>ROUND((C282-$C$3)*($I$4-$I$3)/($C$4-$C$3)+$I$3,2)</f>
        <v>21.25</v>
      </c>
      <c r="I282" s="6">
        <f>ROUND((D282-$D$3)*($I$4-$I$3)/($D$4-$D$3)+$I$3,2)</f>
        <v>4.41</v>
      </c>
      <c r="J282" s="6">
        <f>ROUND((E282-$E$3)*($I$4-$I$3)/($E$4-$E$3)+$I$3,2)</f>
        <v>1.11</v>
      </c>
    </row>
    <row r="283" spans="1:10" ht="14.4">
      <c r="A283">
        <v>170502</v>
      </c>
      <c r="B283" t="s">
        <v>922</v>
      </c>
      <c r="C283">
        <v>325</v>
      </c>
      <c r="D283">
        <v>1</v>
      </c>
      <c r="E283">
        <v>200000</v>
      </c>
      <c r="H283" s="6">
        <f>ROUND((C283-$C$3)*($I$4-$I$3)/($C$4-$C$3)+$I$3,2)</f>
        <v>23.78</v>
      </c>
      <c r="I283" s="6">
        <f>ROUND((D283-$D$3)*($I$4-$I$3)/($D$4-$D$3)+$I$3,2)</f>
        <v>1</v>
      </c>
      <c r="J283" s="6">
        <f>ROUND((E283-$E$3)*($I$4-$I$3)/($E$4-$E$3)+$I$3,2)</f>
        <v>1.09</v>
      </c>
    </row>
    <row r="284" spans="1:10" ht="14.4">
      <c r="A284">
        <v>170503</v>
      </c>
      <c r="B284" t="s">
        <v>924</v>
      </c>
      <c r="C284">
        <v>325</v>
      </c>
      <c r="D284">
        <v>1</v>
      </c>
      <c r="E284">
        <v>350000</v>
      </c>
      <c r="H284" s="6">
        <f>ROUND((C284-$C$3)*($I$4-$I$3)/($C$4-$C$3)+$I$3,2)</f>
        <v>23.78</v>
      </c>
      <c r="I284" s="6">
        <f>ROUND((D284-$D$3)*($I$4-$I$3)/($D$4-$D$3)+$I$3,2)</f>
        <v>1</v>
      </c>
      <c r="J284" s="6">
        <f>ROUND((E284-$E$3)*($I$4-$I$3)/($E$4-$E$3)+$I$3,2)</f>
        <v>1.15</v>
      </c>
    </row>
    <row r="285" spans="1:10" ht="14.4">
      <c r="A285">
        <v>170506</v>
      </c>
      <c r="B285" t="s">
        <v>928</v>
      </c>
      <c r="C285">
        <v>294</v>
      </c>
      <c r="D285">
        <v>2</v>
      </c>
      <c r="E285">
        <v>4400000</v>
      </c>
      <c r="H285" s="6">
        <f>ROUND((C285-$C$3)*($I$4-$I$3)/($C$4-$C$3)+$I$3,2)</f>
        <v>15.06</v>
      </c>
      <c r="I285" s="6">
        <f>ROUND((D285-$D$3)*($I$4-$I$3)/($D$4-$D$3)+$I$3,2)</f>
        <v>4.41</v>
      </c>
      <c r="J285" s="6">
        <f>ROUND((E285-$E$3)*($I$4-$I$3)/($E$4-$E$3)+$I$3,2)</f>
        <v>2.97</v>
      </c>
    </row>
    <row r="286" spans="1:10" ht="14.4">
      <c r="A286">
        <v>170507</v>
      </c>
      <c r="B286" t="s">
        <v>933</v>
      </c>
      <c r="C286">
        <v>317</v>
      </c>
      <c r="D286">
        <v>2</v>
      </c>
      <c r="E286">
        <v>117000000</v>
      </c>
      <c r="H286" s="6">
        <f>ROUND((C286-$C$3)*($I$4-$I$3)/($C$4-$C$3)+$I$3,2)</f>
        <v>21.53</v>
      </c>
      <c r="I286" s="6">
        <f>ROUND((D286-$D$3)*($I$4-$I$3)/($D$4-$D$3)+$I$3,2)</f>
        <v>4.41</v>
      </c>
      <c r="J286" s="6">
        <f>ROUND((E286-$E$3)*($I$4-$I$3)/($E$4-$E$3)+$I$3,2)</f>
        <v>53.42</v>
      </c>
    </row>
    <row r="287" spans="1:10" ht="14.4">
      <c r="A287">
        <v>170508</v>
      </c>
      <c r="B287" t="s">
        <v>938</v>
      </c>
      <c r="C287">
        <v>293</v>
      </c>
      <c r="D287">
        <v>2</v>
      </c>
      <c r="E287">
        <v>69300000</v>
      </c>
      <c r="H287" s="6">
        <f>ROUND((C287-$C$3)*($I$4-$I$3)/($C$4-$C$3)+$I$3,2)</f>
        <v>14.78</v>
      </c>
      <c r="I287" s="6">
        <f>ROUND((D287-$D$3)*($I$4-$I$3)/($D$4-$D$3)+$I$3,2)</f>
        <v>4.41</v>
      </c>
      <c r="J287" s="6">
        <f>ROUND((E287-$E$3)*($I$4-$I$3)/($E$4-$E$3)+$I$3,2)</f>
        <v>32.05</v>
      </c>
    </row>
    <row r="288" spans="1:10" ht="14.4">
      <c r="A288">
        <v>170510</v>
      </c>
      <c r="B288" t="s">
        <v>944</v>
      </c>
      <c r="C288">
        <v>324</v>
      </c>
      <c r="D288">
        <v>1</v>
      </c>
      <c r="E288">
        <v>15250000</v>
      </c>
      <c r="H288" s="6">
        <f>ROUND((C288-$C$3)*($I$4-$I$3)/($C$4-$C$3)+$I$3,2)</f>
        <v>23.5</v>
      </c>
      <c r="I288" s="6">
        <f>ROUND((D288-$D$3)*($I$4-$I$3)/($D$4-$D$3)+$I$3,2)</f>
        <v>1</v>
      </c>
      <c r="J288" s="6">
        <f>ROUND((E288-$E$3)*($I$4-$I$3)/($E$4-$E$3)+$I$3,2)</f>
        <v>7.83</v>
      </c>
    </row>
    <row r="289" spans="1:10" ht="14.4">
      <c r="A289">
        <v>170511</v>
      </c>
      <c r="B289" t="s">
        <v>947</v>
      </c>
      <c r="C289">
        <v>321</v>
      </c>
      <c r="D289">
        <v>1</v>
      </c>
      <c r="E289">
        <v>1000000</v>
      </c>
      <c r="H289" s="6">
        <f>ROUND((C289-$C$3)*($I$4-$I$3)/($C$4-$C$3)+$I$3,2)</f>
        <v>22.66</v>
      </c>
      <c r="I289" s="6">
        <f>ROUND((D289-$D$3)*($I$4-$I$3)/($D$4-$D$3)+$I$3,2)</f>
        <v>1</v>
      </c>
      <c r="J289" s="6">
        <f>ROUND((E289-$E$3)*($I$4-$I$3)/($E$4-$E$3)+$I$3,2)</f>
        <v>1.44</v>
      </c>
    </row>
    <row r="290" spans="1:10" ht="14.4">
      <c r="A290">
        <v>170512</v>
      </c>
      <c r="B290" t="s">
        <v>949</v>
      </c>
      <c r="C290">
        <v>255</v>
      </c>
      <c r="D290">
        <v>19</v>
      </c>
      <c r="E290">
        <v>96040000</v>
      </c>
      <c r="H290" s="6">
        <f>ROUND((C290-$C$3)*($I$4-$I$3)/($C$4-$C$3)+$I$3,2)</f>
        <v>4.09</v>
      </c>
      <c r="I290" s="6">
        <f>ROUND((D290-$D$3)*($I$4-$I$3)/($D$4-$D$3)+$I$3,2)</f>
        <v>62.45</v>
      </c>
      <c r="J290" s="6">
        <f>ROUND((E290-$E$3)*($I$4-$I$3)/($E$4-$E$3)+$I$3,2)</f>
        <v>44.03</v>
      </c>
    </row>
    <row r="291" spans="1:10" ht="14.4">
      <c r="A291">
        <v>170514</v>
      </c>
      <c r="B291" t="s">
        <v>978</v>
      </c>
      <c r="C291">
        <v>314</v>
      </c>
      <c r="D291">
        <v>2</v>
      </c>
      <c r="E291">
        <v>200000</v>
      </c>
      <c r="H291" s="6">
        <f>ROUND((C291-$C$3)*($I$4-$I$3)/($C$4-$C$3)+$I$3,2)</f>
        <v>20.69</v>
      </c>
      <c r="I291" s="6">
        <f>ROUND((D291-$D$3)*($I$4-$I$3)/($D$4-$D$3)+$I$3,2)</f>
        <v>4.41</v>
      </c>
      <c r="J291" s="6">
        <f>ROUND((E291-$E$3)*($I$4-$I$3)/($E$4-$E$3)+$I$3,2)</f>
        <v>1.09</v>
      </c>
    </row>
    <row r="292" spans="1:10" ht="14.4">
      <c r="A292">
        <v>170518</v>
      </c>
      <c r="B292" t="s">
        <v>981</v>
      </c>
      <c r="C292">
        <v>303</v>
      </c>
      <c r="D292">
        <v>2</v>
      </c>
      <c r="E292">
        <v>2100000</v>
      </c>
      <c r="H292" s="6">
        <f>ROUND((C292-$C$3)*($I$4-$I$3)/($C$4-$C$3)+$I$3,2)</f>
        <v>17.59</v>
      </c>
      <c r="I292" s="6">
        <f>ROUND((D292-$D$3)*($I$4-$I$3)/($D$4-$D$3)+$I$3,2)</f>
        <v>4.41</v>
      </c>
      <c r="J292" s="6">
        <f>ROUND((E292-$E$3)*($I$4-$I$3)/($E$4-$E$3)+$I$3,2)</f>
        <v>1.94</v>
      </c>
    </row>
    <row r="293" spans="1:10" ht="14.4">
      <c r="A293">
        <v>170524</v>
      </c>
      <c r="B293" t="s">
        <v>988</v>
      </c>
      <c r="C293">
        <v>313</v>
      </c>
      <c r="D293">
        <v>1</v>
      </c>
      <c r="E293">
        <v>4500000</v>
      </c>
      <c r="H293" s="6">
        <f>ROUND((C293-$C$3)*($I$4-$I$3)/($C$4-$C$3)+$I$3,2)</f>
        <v>20.41</v>
      </c>
      <c r="I293" s="6">
        <f>ROUND((D293-$D$3)*($I$4-$I$3)/($D$4-$D$3)+$I$3,2)</f>
        <v>1</v>
      </c>
      <c r="J293" s="6">
        <f>ROUND((E293-$E$3)*($I$4-$I$3)/($E$4-$E$3)+$I$3,2)</f>
        <v>3.01</v>
      </c>
    </row>
    <row r="294" spans="1:10" ht="14.4">
      <c r="A294">
        <v>170525</v>
      </c>
      <c r="B294" t="s">
        <v>990</v>
      </c>
      <c r="C294">
        <v>311</v>
      </c>
      <c r="D294">
        <v>1</v>
      </c>
      <c r="E294">
        <v>1700000</v>
      </c>
      <c r="H294" s="6">
        <f>ROUND((C294-$C$3)*($I$4-$I$3)/($C$4-$C$3)+$I$3,2)</f>
        <v>19.84</v>
      </c>
      <c r="I294" s="6">
        <f>ROUND((D294-$D$3)*($I$4-$I$3)/($D$4-$D$3)+$I$3,2)</f>
        <v>1</v>
      </c>
      <c r="J294" s="6">
        <f>ROUND((E294-$E$3)*($I$4-$I$3)/($E$4-$E$3)+$I$3,2)</f>
        <v>1.76</v>
      </c>
    </row>
    <row r="295" spans="1:10" ht="14.4">
      <c r="A295">
        <v>170526</v>
      </c>
      <c r="B295" t="s">
        <v>993</v>
      </c>
      <c r="C295">
        <v>307</v>
      </c>
      <c r="D295">
        <v>1</v>
      </c>
      <c r="E295">
        <v>1500000</v>
      </c>
      <c r="H295" s="6">
        <f>ROUND((C295-$C$3)*($I$4-$I$3)/($C$4-$C$3)+$I$3,2)</f>
        <v>18.72</v>
      </c>
      <c r="I295" s="6">
        <f>ROUND((D295-$D$3)*($I$4-$I$3)/($D$4-$D$3)+$I$3,2)</f>
        <v>1</v>
      </c>
      <c r="J295" s="6">
        <f>ROUND((E295-$E$3)*($I$4-$I$3)/($E$4-$E$3)+$I$3,2)</f>
        <v>1.67</v>
      </c>
    </row>
    <row r="296" spans="1:10" ht="14.4">
      <c r="A296">
        <v>170527</v>
      </c>
      <c r="B296" t="s">
        <v>995</v>
      </c>
      <c r="C296">
        <v>301</v>
      </c>
      <c r="D296">
        <v>1</v>
      </c>
      <c r="E296">
        <v>700000</v>
      </c>
      <c r="H296" s="6">
        <f>ROUND((C296-$C$3)*($I$4-$I$3)/($C$4-$C$3)+$I$3,2)</f>
        <v>17.03</v>
      </c>
      <c r="I296" s="6">
        <f>ROUND((D296-$D$3)*($I$4-$I$3)/($D$4-$D$3)+$I$3,2)</f>
        <v>1</v>
      </c>
      <c r="J296" s="6">
        <f>ROUND((E296-$E$3)*($I$4-$I$3)/($E$4-$E$3)+$I$3,2)</f>
        <v>1.31</v>
      </c>
    </row>
    <row r="297" spans="1:10" ht="14.4">
      <c r="A297">
        <v>170529</v>
      </c>
      <c r="B297" t="s">
        <v>998</v>
      </c>
      <c r="C297">
        <v>297</v>
      </c>
      <c r="D297">
        <v>1</v>
      </c>
      <c r="E297">
        <v>700000</v>
      </c>
      <c r="H297" s="6">
        <f>ROUND((C297-$C$3)*($I$4-$I$3)/($C$4-$C$3)+$I$3,2)</f>
        <v>15.91</v>
      </c>
      <c r="I297" s="6">
        <f>ROUND((D297-$D$3)*($I$4-$I$3)/($D$4-$D$3)+$I$3,2)</f>
        <v>1</v>
      </c>
      <c r="J297" s="6">
        <f>ROUND((E297-$E$3)*($I$4-$I$3)/($E$4-$E$3)+$I$3,2)</f>
        <v>1.31</v>
      </c>
    </row>
    <row r="298" spans="1:10" ht="14.4">
      <c r="A298">
        <v>170534</v>
      </c>
      <c r="B298" t="s">
        <v>1001</v>
      </c>
      <c r="C298">
        <v>293</v>
      </c>
      <c r="D298">
        <v>1</v>
      </c>
      <c r="E298">
        <v>4500000</v>
      </c>
      <c r="H298" s="6">
        <f>ROUND((C298-$C$3)*($I$4-$I$3)/($C$4-$C$3)+$I$3,2)</f>
        <v>14.78</v>
      </c>
      <c r="I298" s="6">
        <f>ROUND((D298-$D$3)*($I$4-$I$3)/($D$4-$D$3)+$I$3,2)</f>
        <v>1</v>
      </c>
      <c r="J298" s="6">
        <f>ROUND((E298-$E$3)*($I$4-$I$3)/($E$4-$E$3)+$I$3,2)</f>
        <v>3.01</v>
      </c>
    </row>
    <row r="299" spans="1:10" ht="14.4">
      <c r="A299">
        <v>170537</v>
      </c>
      <c r="B299" t="s">
        <v>1003</v>
      </c>
      <c r="C299">
        <v>290</v>
      </c>
      <c r="D299">
        <v>3</v>
      </c>
      <c r="E299">
        <v>5400000</v>
      </c>
      <c r="H299" s="6">
        <f>ROUND((C299-$C$3)*($I$4-$I$3)/($C$4-$C$3)+$I$3,2)</f>
        <v>13.94</v>
      </c>
      <c r="I299" s="6">
        <f>ROUND((D299-$D$3)*($I$4-$I$3)/($D$4-$D$3)+$I$3,2)</f>
        <v>7.83</v>
      </c>
      <c r="J299" s="6">
        <f>ROUND((E299-$E$3)*($I$4-$I$3)/($E$4-$E$3)+$I$3,2)</f>
        <v>3.42</v>
      </c>
    </row>
    <row r="300" spans="1:10" ht="14.4">
      <c r="A300">
        <v>170539</v>
      </c>
      <c r="B300" t="s">
        <v>1009</v>
      </c>
      <c r="C300">
        <v>290</v>
      </c>
      <c r="D300">
        <v>1</v>
      </c>
      <c r="E300">
        <v>7600000</v>
      </c>
      <c r="H300" s="6">
        <f>ROUND((C300-$C$3)*($I$4-$I$3)/($C$4-$C$3)+$I$3,2)</f>
        <v>13.94</v>
      </c>
      <c r="I300" s="6">
        <f>ROUND((D300-$D$3)*($I$4-$I$3)/($D$4-$D$3)+$I$3,2)</f>
        <v>1</v>
      </c>
      <c r="J300" s="6">
        <f>ROUND((E300-$E$3)*($I$4-$I$3)/($E$4-$E$3)+$I$3,2)</f>
        <v>4.4</v>
      </c>
    </row>
    <row r="301" spans="1:10" ht="14.4">
      <c r="A301">
        <v>170541</v>
      </c>
      <c r="B301" t="s">
        <v>1011</v>
      </c>
      <c r="C301">
        <v>290</v>
      </c>
      <c r="D301">
        <v>1</v>
      </c>
      <c r="E301">
        <v>400000</v>
      </c>
      <c r="H301" s="6">
        <f>ROUND((C301-$C$3)*($I$4-$I$3)/($C$4-$C$3)+$I$3,2)</f>
        <v>13.94</v>
      </c>
      <c r="I301" s="6">
        <f>ROUND((D301-$D$3)*($I$4-$I$3)/($D$4-$D$3)+$I$3,2)</f>
        <v>1</v>
      </c>
      <c r="J301" s="6">
        <f>ROUND((E301-$E$3)*($I$4-$I$3)/($E$4-$E$3)+$I$3,2)</f>
        <v>1.18</v>
      </c>
    </row>
    <row r="302" spans="1:10" ht="14.4">
      <c r="A302">
        <v>170544</v>
      </c>
      <c r="B302" t="s">
        <v>1014</v>
      </c>
      <c r="C302">
        <v>288</v>
      </c>
      <c r="D302">
        <v>1</v>
      </c>
      <c r="E302">
        <v>2000000</v>
      </c>
      <c r="H302" s="6">
        <f>ROUND((C302-$C$3)*($I$4-$I$3)/($C$4-$C$3)+$I$3,2)</f>
        <v>13.38</v>
      </c>
      <c r="I302" s="6">
        <f>ROUND((D302-$D$3)*($I$4-$I$3)/($D$4-$D$3)+$I$3,2)</f>
        <v>1</v>
      </c>
      <c r="J302" s="6">
        <f>ROUND((E302-$E$3)*($I$4-$I$3)/($E$4-$E$3)+$I$3,2)</f>
        <v>1.89</v>
      </c>
    </row>
    <row r="303" spans="1:10" ht="14.4">
      <c r="A303">
        <v>170545</v>
      </c>
      <c r="B303" t="s">
        <v>1017</v>
      </c>
      <c r="C303">
        <v>289</v>
      </c>
      <c r="D303">
        <v>1</v>
      </c>
      <c r="E303">
        <v>400000</v>
      </c>
      <c r="H303" s="6">
        <f>ROUND((C303-$C$3)*($I$4-$I$3)/($C$4-$C$3)+$I$3,2)</f>
        <v>13.66</v>
      </c>
      <c r="I303" s="6">
        <f>ROUND((D303-$D$3)*($I$4-$I$3)/($D$4-$D$3)+$I$3,2)</f>
        <v>1</v>
      </c>
      <c r="J303" s="6">
        <f>ROUND((E303-$E$3)*($I$4-$I$3)/($E$4-$E$3)+$I$3,2)</f>
        <v>1.18</v>
      </c>
    </row>
    <row r="304" spans="1:10" ht="14.4">
      <c r="A304">
        <v>170547</v>
      </c>
      <c r="B304" t="s">
        <v>1019</v>
      </c>
      <c r="C304">
        <v>290</v>
      </c>
      <c r="D304">
        <v>1</v>
      </c>
      <c r="E304">
        <v>1450000</v>
      </c>
      <c r="H304" s="6">
        <f>ROUND((C304-$C$3)*($I$4-$I$3)/($C$4-$C$3)+$I$3,2)</f>
        <v>13.94</v>
      </c>
      <c r="I304" s="6">
        <f>ROUND((D304-$D$3)*($I$4-$I$3)/($D$4-$D$3)+$I$3,2)</f>
        <v>1</v>
      </c>
      <c r="J304" s="6">
        <f>ROUND((E304-$E$3)*($I$4-$I$3)/($E$4-$E$3)+$I$3,2)</f>
        <v>1.65</v>
      </c>
    </row>
    <row r="305" spans="1:10" ht="14.4">
      <c r="A305">
        <v>170549</v>
      </c>
      <c r="B305" t="s">
        <v>1022</v>
      </c>
      <c r="C305">
        <v>290</v>
      </c>
      <c r="D305">
        <v>1</v>
      </c>
      <c r="E305">
        <v>29700000</v>
      </c>
      <c r="H305" s="6">
        <f>ROUND((C305-$C$3)*($I$4-$I$3)/($C$4-$C$3)+$I$3,2)</f>
        <v>13.94</v>
      </c>
      <c r="I305" s="6">
        <f>ROUND((D305-$D$3)*($I$4-$I$3)/($D$4-$D$3)+$I$3,2)</f>
        <v>1</v>
      </c>
      <c r="J305" s="6">
        <f>ROUND((E305-$E$3)*($I$4-$I$3)/($E$4-$E$3)+$I$3,2)</f>
        <v>14.3</v>
      </c>
    </row>
    <row r="306" spans="1:10" ht="14.4">
      <c r="A306">
        <v>170550</v>
      </c>
      <c r="B306" t="s">
        <v>1024</v>
      </c>
      <c r="C306">
        <v>289</v>
      </c>
      <c r="D306">
        <v>1</v>
      </c>
      <c r="E306">
        <v>5000000</v>
      </c>
      <c r="H306" s="6">
        <f>ROUND((C306-$C$3)*($I$4-$I$3)/($C$4-$C$3)+$I$3,2)</f>
        <v>13.66</v>
      </c>
      <c r="I306" s="6">
        <f>ROUND((D306-$D$3)*($I$4-$I$3)/($D$4-$D$3)+$I$3,2)</f>
        <v>1</v>
      </c>
      <c r="J306" s="6">
        <f>ROUND((E306-$E$3)*($I$4-$I$3)/($E$4-$E$3)+$I$3,2)</f>
        <v>3.24</v>
      </c>
    </row>
    <row r="307" spans="1:10" ht="14.4">
      <c r="A307">
        <v>170552</v>
      </c>
      <c r="B307" t="s">
        <v>1027</v>
      </c>
      <c r="C307">
        <v>279</v>
      </c>
      <c r="D307">
        <v>1</v>
      </c>
      <c r="E307">
        <v>3800000</v>
      </c>
      <c r="H307" s="6">
        <f>ROUND((C307-$C$3)*($I$4-$I$3)/($C$4-$C$3)+$I$3,2)</f>
        <v>10.84</v>
      </c>
      <c r="I307" s="6">
        <f>ROUND((D307-$D$3)*($I$4-$I$3)/($D$4-$D$3)+$I$3,2)</f>
        <v>1</v>
      </c>
      <c r="J307" s="6">
        <f>ROUND((E307-$E$3)*($I$4-$I$3)/($E$4-$E$3)+$I$3,2)</f>
        <v>2.7</v>
      </c>
    </row>
    <row r="308" spans="1:10" ht="14.4">
      <c r="A308">
        <v>170553</v>
      </c>
      <c r="B308" t="s">
        <v>1029</v>
      </c>
      <c r="C308">
        <v>279</v>
      </c>
      <c r="D308">
        <v>1</v>
      </c>
      <c r="E308">
        <v>1050000</v>
      </c>
      <c r="H308" s="6">
        <f>ROUND((C308-$C$3)*($I$4-$I$3)/($C$4-$C$3)+$I$3,2)</f>
        <v>10.84</v>
      </c>
      <c r="I308" s="6">
        <f>ROUND((D308-$D$3)*($I$4-$I$3)/($D$4-$D$3)+$I$3,2)</f>
        <v>1</v>
      </c>
      <c r="J308" s="6">
        <f>ROUND((E308-$E$3)*($I$4-$I$3)/($E$4-$E$3)+$I$3,2)</f>
        <v>1.47</v>
      </c>
    </row>
    <row r="309" spans="1:10" ht="14.4">
      <c r="A309">
        <v>170555</v>
      </c>
      <c r="B309" t="s">
        <v>1033</v>
      </c>
      <c r="C309">
        <v>283</v>
      </c>
      <c r="D309">
        <v>1</v>
      </c>
      <c r="E309">
        <v>900000</v>
      </c>
      <c r="H309" s="6">
        <f>ROUND((C309-$C$3)*($I$4-$I$3)/($C$4-$C$3)+$I$3,2)</f>
        <v>11.97</v>
      </c>
      <c r="I309" s="6">
        <f>ROUND((D309-$D$3)*($I$4-$I$3)/($D$4-$D$3)+$I$3,2)</f>
        <v>1</v>
      </c>
      <c r="J309" s="6">
        <f>ROUND((E309-$E$3)*($I$4-$I$3)/($E$4-$E$3)+$I$3,2)</f>
        <v>1.4</v>
      </c>
    </row>
    <row r="310" spans="1:10" ht="14.4">
      <c r="A310">
        <v>170559</v>
      </c>
      <c r="B310" t="s">
        <v>1036</v>
      </c>
      <c r="C310">
        <v>274</v>
      </c>
      <c r="D310">
        <v>1</v>
      </c>
      <c r="E310">
        <v>50000</v>
      </c>
      <c r="H310" s="6">
        <f>ROUND((C310-$C$3)*($I$4-$I$3)/($C$4-$C$3)+$I$3,2)</f>
        <v>9.44</v>
      </c>
      <c r="I310" s="6">
        <f>ROUND((D310-$D$3)*($I$4-$I$3)/($D$4-$D$3)+$I$3,2)</f>
        <v>1</v>
      </c>
      <c r="J310" s="6">
        <f>ROUND((E310-$E$3)*($I$4-$I$3)/($E$4-$E$3)+$I$3,2)</f>
        <v>1.02</v>
      </c>
    </row>
    <row r="311" spans="1:10" ht="14.4">
      <c r="A311">
        <v>170560</v>
      </c>
      <c r="B311" t="s">
        <v>1039</v>
      </c>
      <c r="C311">
        <v>274</v>
      </c>
      <c r="D311">
        <v>1</v>
      </c>
      <c r="E311">
        <v>300000</v>
      </c>
      <c r="H311" s="6">
        <f>ROUND((C311-$C$3)*($I$4-$I$3)/($C$4-$C$3)+$I$3,2)</f>
        <v>9.44</v>
      </c>
      <c r="I311" s="6">
        <f>ROUND((D311-$D$3)*($I$4-$I$3)/($D$4-$D$3)+$I$3,2)</f>
        <v>1</v>
      </c>
      <c r="J311" s="6">
        <f>ROUND((E311-$E$3)*($I$4-$I$3)/($E$4-$E$3)+$I$3,2)</f>
        <v>1.13</v>
      </c>
    </row>
    <row r="312" spans="1:10" ht="14.4">
      <c r="A312">
        <v>170561</v>
      </c>
      <c r="B312" t="s">
        <v>1042</v>
      </c>
      <c r="C312">
        <v>269</v>
      </c>
      <c r="D312">
        <v>1</v>
      </c>
      <c r="E312">
        <v>17500000</v>
      </c>
      <c r="H312" s="6">
        <f>ROUND((C312-$C$3)*($I$4-$I$3)/($C$4-$C$3)+$I$3,2)</f>
        <v>8.03</v>
      </c>
      <c r="I312" s="6">
        <f>ROUND((D312-$D$3)*($I$4-$I$3)/($D$4-$D$3)+$I$3,2)</f>
        <v>1</v>
      </c>
      <c r="J312" s="6">
        <f>ROUND((E312-$E$3)*($I$4-$I$3)/($E$4-$E$3)+$I$3,2)</f>
        <v>8.84</v>
      </c>
    </row>
    <row r="313" spans="1:10" ht="14.4">
      <c r="A313">
        <v>170565</v>
      </c>
      <c r="B313" t="s">
        <v>1045</v>
      </c>
      <c r="C313">
        <v>269</v>
      </c>
      <c r="D313">
        <v>1</v>
      </c>
      <c r="E313">
        <v>500000</v>
      </c>
      <c r="H313" s="6">
        <f>ROUND((C313-$C$3)*($I$4-$I$3)/($C$4-$C$3)+$I$3,2)</f>
        <v>8.03</v>
      </c>
      <c r="I313" s="6">
        <f>ROUND((D313-$D$3)*($I$4-$I$3)/($D$4-$D$3)+$I$3,2)</f>
        <v>1</v>
      </c>
      <c r="J313" s="6">
        <f>ROUND((E313-$E$3)*($I$4-$I$3)/($E$4-$E$3)+$I$3,2)</f>
        <v>1.22</v>
      </c>
    </row>
    <row r="314" spans="1:10" ht="14.4">
      <c r="A314">
        <v>170566</v>
      </c>
      <c r="B314" t="s">
        <v>1047</v>
      </c>
      <c r="C314">
        <v>266</v>
      </c>
      <c r="D314">
        <v>1</v>
      </c>
      <c r="E314">
        <v>100000</v>
      </c>
      <c r="H314" s="6">
        <f>ROUND((C314-$C$3)*($I$4-$I$3)/($C$4-$C$3)+$I$3,2)</f>
        <v>7.19</v>
      </c>
      <c r="I314" s="6">
        <f>ROUND((D314-$D$3)*($I$4-$I$3)/($D$4-$D$3)+$I$3,2)</f>
        <v>1</v>
      </c>
      <c r="J314" s="6">
        <f>ROUND((E314-$E$3)*($I$4-$I$3)/($E$4-$E$3)+$I$3,2)</f>
        <v>1.04</v>
      </c>
    </row>
    <row r="315" spans="1:10" ht="14.4">
      <c r="A315">
        <v>170567</v>
      </c>
      <c r="B315" t="s">
        <v>1049</v>
      </c>
      <c r="C315">
        <v>259</v>
      </c>
      <c r="D315">
        <v>1</v>
      </c>
      <c r="E315">
        <v>4800000</v>
      </c>
      <c r="H315" s="6">
        <f>ROUND((C315-$C$3)*($I$4-$I$3)/($C$4-$C$3)+$I$3,2)</f>
        <v>5.22</v>
      </c>
      <c r="I315" s="6">
        <f>ROUND((D315-$D$3)*($I$4-$I$3)/($D$4-$D$3)+$I$3,2)</f>
        <v>1</v>
      </c>
      <c r="J315" s="6">
        <f>ROUND((E315-$E$3)*($I$4-$I$3)/($E$4-$E$3)+$I$3,2)</f>
        <v>3.15</v>
      </c>
    </row>
    <row r="316" spans="1:10" ht="14.4">
      <c r="A316">
        <v>170572</v>
      </c>
      <c r="B316" t="s">
        <v>1053</v>
      </c>
      <c r="C316">
        <v>261</v>
      </c>
      <c r="D316">
        <v>1</v>
      </c>
      <c r="E316">
        <v>41500000</v>
      </c>
      <c r="H316" s="6">
        <f>ROUND((C316-$C$3)*($I$4-$I$3)/($C$4-$C$3)+$I$3,2)</f>
        <v>5.78</v>
      </c>
      <c r="I316" s="6">
        <f>ROUND((D316-$D$3)*($I$4-$I$3)/($D$4-$D$3)+$I$3,2)</f>
        <v>1</v>
      </c>
      <c r="J316" s="6">
        <f>ROUND((E316-$E$3)*($I$4-$I$3)/($E$4-$E$3)+$I$3,2)</f>
        <v>19.59</v>
      </c>
    </row>
    <row r="317" spans="1:10" ht="14.4">
      <c r="A317">
        <v>170574</v>
      </c>
      <c r="B317" t="s">
        <v>1057</v>
      </c>
      <c r="C317">
        <v>260</v>
      </c>
      <c r="D317">
        <v>1</v>
      </c>
      <c r="E317">
        <v>20000000</v>
      </c>
      <c r="H317" s="6">
        <f>ROUND((C317-$C$3)*($I$4-$I$3)/($C$4-$C$3)+$I$3,2)</f>
        <v>5.5</v>
      </c>
      <c r="I317" s="6">
        <f>ROUND((D317-$D$3)*($I$4-$I$3)/($D$4-$D$3)+$I$3,2)</f>
        <v>1</v>
      </c>
      <c r="J317" s="6">
        <f>ROUND((E317-$E$3)*($I$4-$I$3)/($E$4-$E$3)+$I$3,2)</f>
        <v>9.96</v>
      </c>
    </row>
    <row r="318" spans="1:10" ht="14.4">
      <c r="A318">
        <v>170575</v>
      </c>
      <c r="B318" t="s">
        <v>1060</v>
      </c>
      <c r="C318">
        <v>280</v>
      </c>
      <c r="D318">
        <v>1</v>
      </c>
      <c r="E318">
        <v>17699999</v>
      </c>
      <c r="H318" s="6">
        <f>ROUND((C318-$C$3)*($I$4-$I$3)/($C$4-$C$3)+$I$3,2)</f>
        <v>11.13</v>
      </c>
      <c r="I318" s="6">
        <f>ROUND((D318-$D$3)*($I$4-$I$3)/($D$4-$D$3)+$I$3,2)</f>
        <v>1</v>
      </c>
      <c r="J318" s="6">
        <f>ROUND((E318-$E$3)*($I$4-$I$3)/($E$4-$E$3)+$I$3,2)</f>
        <v>8.93</v>
      </c>
    </row>
    <row r="319" spans="1:10" ht="14.4">
      <c r="A319">
        <v>170577</v>
      </c>
      <c r="B319" t="s">
        <v>1063</v>
      </c>
      <c r="C319">
        <v>247</v>
      </c>
      <c r="D319">
        <v>1</v>
      </c>
      <c r="E319">
        <v>3300000</v>
      </c>
      <c r="H319" s="6">
        <f>ROUND((C319-$C$3)*($I$4-$I$3)/($C$4-$C$3)+$I$3,2)</f>
        <v>1.84</v>
      </c>
      <c r="I319" s="6">
        <f>ROUND((D319-$D$3)*($I$4-$I$3)/($D$4-$D$3)+$I$3,2)</f>
        <v>1</v>
      </c>
      <c r="J319" s="6">
        <f>ROUND((E319-$E$3)*($I$4-$I$3)/($E$4-$E$3)+$I$3,2)</f>
        <v>2.48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4"/>
  <sheetViews>
    <sheetView workbookViewId="0" topLeftCell="A1">
      <selection activeCell="H10" sqref="H10"/>
    </sheetView>
  </sheetViews>
  <sheetFormatPr defaultColWidth="9.140625" defaultRowHeight="15"/>
  <cols>
    <col min="1" max="1" width="13.7109375" style="0" customWidth="1"/>
    <col min="2" max="4" width="5.00390625" style="6" customWidth="1"/>
    <col min="5" max="5" width="8.8515625" style="6" customWidth="1"/>
    <col min="6" max="6" width="10.28125" style="0" customWidth="1"/>
    <col min="7" max="1025" width="8.57421875" style="0" customWidth="1"/>
  </cols>
  <sheetData>
    <row r="1" spans="1:17" ht="15">
      <c r="A1" s="81" t="s">
        <v>1078</v>
      </c>
      <c r="B1" s="81" t="s">
        <v>1079</v>
      </c>
      <c r="C1" s="81" t="s">
        <v>1080</v>
      </c>
      <c r="D1" s="81" t="s">
        <v>1081</v>
      </c>
      <c r="E1" s="81" t="s">
        <v>1082</v>
      </c>
      <c r="F1" s="81" t="s">
        <v>1083</v>
      </c>
      <c r="K1" s="82" t="s">
        <v>1084</v>
      </c>
      <c r="L1" s="82" t="s">
        <v>1082</v>
      </c>
      <c r="M1" s="82" t="s">
        <v>1079</v>
      </c>
      <c r="N1" s="82" t="s">
        <v>1080</v>
      </c>
      <c r="O1" s="82" t="s">
        <v>1081</v>
      </c>
      <c r="P1" s="82" t="s">
        <v>1083</v>
      </c>
      <c r="Q1" s="82" t="s">
        <v>1085</v>
      </c>
    </row>
    <row r="2" spans="1:17" ht="14.4">
      <c r="A2" s="83">
        <v>170001</v>
      </c>
      <c r="B2" s="84">
        <v>0.9</v>
      </c>
      <c r="C2" s="84">
        <v>0</v>
      </c>
      <c r="D2" s="84">
        <v>0.4</v>
      </c>
      <c r="E2" s="84">
        <v>1</v>
      </c>
      <c r="F2" s="83" t="str">
        <f>IF(E2=1,"Occational",IF(E2=2,"Gold","Typical"))</f>
        <v>Occational</v>
      </c>
      <c r="K2" s="85">
        <v>1</v>
      </c>
      <c r="L2" s="86" t="s">
        <v>1086</v>
      </c>
      <c r="M2" s="86">
        <v>0.75311320754717</v>
      </c>
      <c r="N2" s="86">
        <v>0.015</v>
      </c>
      <c r="O2" s="86">
        <v>0.0413207547169811</v>
      </c>
      <c r="P2" s="86" t="s">
        <v>1087</v>
      </c>
      <c r="Q2" s="87">
        <v>106</v>
      </c>
    </row>
    <row r="3" spans="1:17" ht="14.4">
      <c r="A3" s="88">
        <v>170002</v>
      </c>
      <c r="B3" s="11">
        <v>0.86</v>
      </c>
      <c r="C3" s="11">
        <v>0.1</v>
      </c>
      <c r="D3" s="11">
        <v>0.06</v>
      </c>
      <c r="E3" s="11">
        <v>1</v>
      </c>
      <c r="F3" s="88" t="str">
        <f>IF(E3=1,"Occational",IF(E3=2,"Gold","Typical"))</f>
        <v>Occational</v>
      </c>
      <c r="K3" s="89">
        <v>2</v>
      </c>
      <c r="L3" s="90" t="s">
        <v>1088</v>
      </c>
      <c r="M3" s="90">
        <v>0.1925</v>
      </c>
      <c r="N3" s="90">
        <v>0.315</v>
      </c>
      <c r="O3" s="90">
        <v>0.6375</v>
      </c>
      <c r="P3" s="90" t="s">
        <v>1089</v>
      </c>
      <c r="Q3" s="91">
        <v>8</v>
      </c>
    </row>
    <row r="4" spans="1:17" ht="15">
      <c r="A4" s="88">
        <v>170003</v>
      </c>
      <c r="B4" s="11">
        <v>0.71</v>
      </c>
      <c r="C4" s="11">
        <v>0.07</v>
      </c>
      <c r="D4" s="11">
        <v>0.01</v>
      </c>
      <c r="E4" s="11">
        <v>1</v>
      </c>
      <c r="F4" s="88" t="str">
        <f>IF(E4=1,"Occational",IF(E4=2,"Gold","Typical"))</f>
        <v>Occational</v>
      </c>
      <c r="K4" s="92">
        <v>3</v>
      </c>
      <c r="L4" s="93" t="s">
        <v>1090</v>
      </c>
      <c r="M4" s="93">
        <v>0.1371875</v>
      </c>
      <c r="N4" s="93">
        <v>0.0219791666666667</v>
      </c>
      <c r="O4" s="93">
        <v>0.0366666666666666</v>
      </c>
      <c r="P4" s="93" t="s">
        <v>1091</v>
      </c>
      <c r="Q4" s="94">
        <v>199</v>
      </c>
    </row>
    <row r="5" spans="1:6" ht="14.4">
      <c r="A5" s="88">
        <v>170004</v>
      </c>
      <c r="B5" s="11">
        <v>0.65</v>
      </c>
      <c r="C5" s="11">
        <v>0.07</v>
      </c>
      <c r="D5" s="11">
        <v>0.01</v>
      </c>
      <c r="E5" s="11">
        <v>1</v>
      </c>
      <c r="F5" s="88" t="str">
        <f>IF(E5=1,"Occational",IF(E5=2,"Gold","Typical"))</f>
        <v>Occational</v>
      </c>
    </row>
    <row r="6" spans="1:6" ht="14.4">
      <c r="A6" s="88">
        <v>170005</v>
      </c>
      <c r="B6" s="11">
        <v>0.74</v>
      </c>
      <c r="C6" s="11">
        <v>0</v>
      </c>
      <c r="D6" s="11">
        <v>0.12</v>
      </c>
      <c r="E6" s="11">
        <v>1</v>
      </c>
      <c r="F6" s="88" t="str">
        <f>IF(E6=1,"Occational",IF(E6=2,"Gold","Typical"))</f>
        <v>Occational</v>
      </c>
    </row>
    <row r="7" spans="1:6" ht="15">
      <c r="A7" s="88">
        <v>170006</v>
      </c>
      <c r="B7" s="11">
        <v>0.54</v>
      </c>
      <c r="C7" s="11">
        <v>0</v>
      </c>
      <c r="D7" s="11">
        <v>0</v>
      </c>
      <c r="E7" s="11">
        <v>1</v>
      </c>
      <c r="F7" s="88" t="str">
        <f>IF(E7=1,"Occational",IF(E7=2,"Gold","Typical"))</f>
        <v>Occational</v>
      </c>
    </row>
    <row r="8" spans="1:6" ht="15">
      <c r="A8" s="88">
        <v>170007</v>
      </c>
      <c r="B8" s="11">
        <v>0.19</v>
      </c>
      <c r="C8" s="11">
        <v>0.03</v>
      </c>
      <c r="D8" s="11">
        <v>0.03</v>
      </c>
      <c r="E8" s="11">
        <v>3</v>
      </c>
      <c r="F8" s="88" t="str">
        <f>IF(E8=1,"Occational",IF(E8=2,"Gold","Typical"))</f>
        <v>Typical</v>
      </c>
    </row>
    <row r="9" spans="1:6" ht="15">
      <c r="A9" s="88">
        <v>170008</v>
      </c>
      <c r="B9" s="11">
        <v>0.13</v>
      </c>
      <c r="C9" s="11">
        <v>0.1</v>
      </c>
      <c r="D9" s="11">
        <v>0.01</v>
      </c>
      <c r="E9" s="11">
        <v>3</v>
      </c>
      <c r="F9" s="88" t="str">
        <f>IF(E9=1,"Occational",IF(E9=2,"Gold","Typical"))</f>
        <v>Typical</v>
      </c>
    </row>
    <row r="10" spans="1:6" ht="15">
      <c r="A10" s="88">
        <v>170009</v>
      </c>
      <c r="B10" s="11">
        <v>0.39</v>
      </c>
      <c r="C10" s="11">
        <v>0</v>
      </c>
      <c r="D10" s="11">
        <v>0.03</v>
      </c>
      <c r="E10" s="11">
        <v>3</v>
      </c>
      <c r="F10" s="88" t="str">
        <f>IF(E10=1,"Occational",IF(E10=2,"Gold","Typical"))</f>
        <v>Typical</v>
      </c>
    </row>
    <row r="11" spans="1:6" ht="15">
      <c r="A11" s="88">
        <v>170010</v>
      </c>
      <c r="B11" s="11">
        <v>0.36</v>
      </c>
      <c r="C11" s="11">
        <v>0</v>
      </c>
      <c r="D11" s="11">
        <v>0.3</v>
      </c>
      <c r="E11" s="11">
        <v>3</v>
      </c>
      <c r="F11" s="88" t="str">
        <f>IF(E11=1,"Occational",IF(E11=2,"Gold","Typical"))</f>
        <v>Typical</v>
      </c>
    </row>
    <row r="12" spans="1:6" ht="15">
      <c r="A12" s="88">
        <v>170011</v>
      </c>
      <c r="B12" s="11">
        <v>0.36</v>
      </c>
      <c r="C12" s="11">
        <v>0.07</v>
      </c>
      <c r="D12" s="11">
        <v>0.01</v>
      </c>
      <c r="E12" s="11">
        <v>3</v>
      </c>
      <c r="F12" s="88" t="str">
        <f>IF(E12=1,"Occational",IF(E12=2,"Gold","Typical"))</f>
        <v>Typical</v>
      </c>
    </row>
    <row r="13" spans="1:6" ht="15">
      <c r="A13" s="88">
        <v>170012</v>
      </c>
      <c r="B13" s="11">
        <v>0.34</v>
      </c>
      <c r="C13" s="11">
        <v>0</v>
      </c>
      <c r="D13" s="11">
        <v>0</v>
      </c>
      <c r="E13" s="11">
        <v>3</v>
      </c>
      <c r="F13" s="88" t="str">
        <f>IF(E13=1,"Occational",IF(E13=2,"Gold","Typical"))</f>
        <v>Typical</v>
      </c>
    </row>
    <row r="14" spans="1:6" ht="15">
      <c r="A14" s="88">
        <v>170013</v>
      </c>
      <c r="B14" s="11">
        <v>0.03</v>
      </c>
      <c r="C14" s="11">
        <v>0.1</v>
      </c>
      <c r="D14" s="11">
        <v>0.04</v>
      </c>
      <c r="E14" s="11">
        <v>3</v>
      </c>
      <c r="F14" s="88" t="str">
        <f>IF(E14=1,"Occational",IF(E14=2,"Gold","Typical"))</f>
        <v>Typical</v>
      </c>
    </row>
    <row r="15" spans="1:6" ht="15">
      <c r="A15" s="88">
        <v>170014</v>
      </c>
      <c r="B15" s="11">
        <v>0.35</v>
      </c>
      <c r="C15" s="11">
        <v>0.03</v>
      </c>
      <c r="D15" s="11">
        <v>0.03</v>
      </c>
      <c r="E15" s="11">
        <v>3</v>
      </c>
      <c r="F15" s="88" t="str">
        <f>IF(E15=1,"Occational",IF(E15=2,"Gold","Typical"))</f>
        <v>Typical</v>
      </c>
    </row>
    <row r="16" spans="1:6" ht="15">
      <c r="A16" s="88">
        <v>170015</v>
      </c>
      <c r="B16" s="11">
        <v>0.25</v>
      </c>
      <c r="C16" s="11">
        <v>0.03</v>
      </c>
      <c r="D16" s="11">
        <v>0.04</v>
      </c>
      <c r="E16" s="11">
        <v>3</v>
      </c>
      <c r="F16" s="88" t="str">
        <f>IF(E16=1,"Occational",IF(E16=2,"Gold","Typical"))</f>
        <v>Typical</v>
      </c>
    </row>
    <row r="17" spans="1:6" ht="15">
      <c r="A17" s="88">
        <v>170017</v>
      </c>
      <c r="B17" s="11">
        <v>0.28</v>
      </c>
      <c r="C17" s="11">
        <v>0</v>
      </c>
      <c r="D17" s="11">
        <v>0.02</v>
      </c>
      <c r="E17" s="11">
        <v>3</v>
      </c>
      <c r="F17" s="88" t="str">
        <f>IF(E17=1,"Occational",IF(E17=2,"Gold","Typical"))</f>
        <v>Typical</v>
      </c>
    </row>
    <row r="18" spans="1:6" ht="15">
      <c r="A18" s="88">
        <v>170019</v>
      </c>
      <c r="B18" s="11">
        <v>0.29</v>
      </c>
      <c r="C18" s="11">
        <v>0</v>
      </c>
      <c r="D18" s="11">
        <v>0.18</v>
      </c>
      <c r="E18" s="11">
        <v>3</v>
      </c>
      <c r="F18" s="88" t="str">
        <f>IF(E18=1,"Occational",IF(E18=2,"Gold","Typical"))</f>
        <v>Typical</v>
      </c>
    </row>
    <row r="19" spans="1:6" ht="15">
      <c r="A19" s="88">
        <v>170020</v>
      </c>
      <c r="B19" s="11">
        <v>0.21</v>
      </c>
      <c r="C19" s="11">
        <v>0</v>
      </c>
      <c r="D19" s="11">
        <v>0.05</v>
      </c>
      <c r="E19" s="11">
        <v>3</v>
      </c>
      <c r="F19" s="88" t="str">
        <f>IF(E19=1,"Occational",IF(E19=2,"Gold","Typical"))</f>
        <v>Typical</v>
      </c>
    </row>
    <row r="20" spans="1:6" ht="15">
      <c r="A20" s="88">
        <v>170021</v>
      </c>
      <c r="B20" s="11">
        <v>0.2</v>
      </c>
      <c r="C20" s="11">
        <v>0</v>
      </c>
      <c r="D20" s="11">
        <v>0</v>
      </c>
      <c r="E20" s="11">
        <v>3</v>
      </c>
      <c r="F20" s="88" t="str">
        <f>IF(E20=1,"Occational",IF(E20=2,"Gold","Typical"))</f>
        <v>Typical</v>
      </c>
    </row>
    <row r="21" spans="1:6" ht="15">
      <c r="A21" s="88">
        <v>170022</v>
      </c>
      <c r="B21" s="11">
        <v>0.2</v>
      </c>
      <c r="C21" s="11">
        <v>0</v>
      </c>
      <c r="D21" s="11">
        <v>0.27</v>
      </c>
      <c r="E21" s="11">
        <v>3</v>
      </c>
      <c r="F21" s="88" t="str">
        <f>IF(E21=1,"Occational",IF(E21=2,"Gold","Typical"))</f>
        <v>Typical</v>
      </c>
    </row>
    <row r="22" spans="1:6" ht="15">
      <c r="A22" s="88">
        <v>170023</v>
      </c>
      <c r="B22" s="11">
        <v>0.18</v>
      </c>
      <c r="C22" s="11">
        <v>0</v>
      </c>
      <c r="D22" s="11">
        <v>0.01</v>
      </c>
      <c r="E22" s="11">
        <v>3</v>
      </c>
      <c r="F22" s="88" t="str">
        <f>IF(E22=1,"Occational",IF(E22=2,"Gold","Typical"))</f>
        <v>Typical</v>
      </c>
    </row>
    <row r="23" spans="1:6" ht="15">
      <c r="A23" s="88">
        <v>170024</v>
      </c>
      <c r="B23" s="11">
        <v>0.18</v>
      </c>
      <c r="C23" s="11">
        <v>0.03</v>
      </c>
      <c r="D23" s="11">
        <v>0.2</v>
      </c>
      <c r="E23" s="11">
        <v>3</v>
      </c>
      <c r="F23" s="88" t="str">
        <f>IF(E23=1,"Occational",IF(E23=2,"Gold","Typical"))</f>
        <v>Typical</v>
      </c>
    </row>
    <row r="24" spans="1:6" ht="15">
      <c r="A24" s="88">
        <v>170025</v>
      </c>
      <c r="B24" s="11">
        <v>0.19</v>
      </c>
      <c r="C24" s="11">
        <v>0</v>
      </c>
      <c r="D24" s="11">
        <v>0</v>
      </c>
      <c r="E24" s="11">
        <v>3</v>
      </c>
      <c r="F24" s="88" t="str">
        <f>IF(E24=1,"Occational",IF(E24=2,"Gold","Typical"))</f>
        <v>Typical</v>
      </c>
    </row>
    <row r="25" spans="1:6" ht="15">
      <c r="A25" s="88">
        <v>170027</v>
      </c>
      <c r="B25" s="11">
        <v>0.17</v>
      </c>
      <c r="C25" s="11">
        <v>0</v>
      </c>
      <c r="D25" s="11">
        <v>0</v>
      </c>
      <c r="E25" s="11">
        <v>3</v>
      </c>
      <c r="F25" s="88" t="str">
        <f>IF(E25=1,"Occational",IF(E25=2,"Gold","Typical"))</f>
        <v>Typical</v>
      </c>
    </row>
    <row r="26" spans="1:6" ht="15">
      <c r="A26" s="88">
        <v>170028</v>
      </c>
      <c r="B26" s="11">
        <v>0.13</v>
      </c>
      <c r="C26" s="11">
        <v>0</v>
      </c>
      <c r="D26" s="11">
        <v>0.16</v>
      </c>
      <c r="E26" s="11">
        <v>3</v>
      </c>
      <c r="F26" s="88" t="str">
        <f>IF(E26=1,"Occational",IF(E26=2,"Gold","Typical"))</f>
        <v>Typical</v>
      </c>
    </row>
    <row r="27" spans="1:6" ht="15">
      <c r="A27" s="88">
        <v>170029</v>
      </c>
      <c r="B27" s="11">
        <v>0.11</v>
      </c>
      <c r="C27" s="11">
        <v>0</v>
      </c>
      <c r="D27" s="11">
        <v>0</v>
      </c>
      <c r="E27" s="11">
        <v>3</v>
      </c>
      <c r="F27" s="88" t="str">
        <f>IF(E27=1,"Occational",IF(E27=2,"Gold","Typical"))</f>
        <v>Typical</v>
      </c>
    </row>
    <row r="28" spans="1:6" ht="15">
      <c r="A28" s="88">
        <v>170031</v>
      </c>
      <c r="B28" s="11">
        <v>0.05</v>
      </c>
      <c r="C28" s="11">
        <v>0</v>
      </c>
      <c r="D28" s="11">
        <v>0.01</v>
      </c>
      <c r="E28" s="11">
        <v>3</v>
      </c>
      <c r="F28" s="88" t="str">
        <f>IF(E28=1,"Occational",IF(E28=2,"Gold","Typical"))</f>
        <v>Typical</v>
      </c>
    </row>
    <row r="29" spans="1:6" ht="15">
      <c r="A29" s="88">
        <v>170035</v>
      </c>
      <c r="B29" s="11">
        <v>0.05</v>
      </c>
      <c r="C29" s="11">
        <v>0</v>
      </c>
      <c r="D29" s="11">
        <v>0</v>
      </c>
      <c r="E29" s="11">
        <v>3</v>
      </c>
      <c r="F29" s="88" t="str">
        <f>IF(E29=1,"Occational",IF(E29=2,"Gold","Typical"))</f>
        <v>Typical</v>
      </c>
    </row>
    <row r="30" spans="1:6" ht="14.4">
      <c r="A30" s="88">
        <v>170036</v>
      </c>
      <c r="B30" s="11">
        <v>1</v>
      </c>
      <c r="C30" s="11">
        <v>0</v>
      </c>
      <c r="D30" s="11">
        <v>0.01</v>
      </c>
      <c r="E30" s="11">
        <v>1</v>
      </c>
      <c r="F30" s="88" t="str">
        <f>IF(E30=1,"Occational",IF(E30=2,"Gold","Typical"))</f>
        <v>Occational</v>
      </c>
    </row>
    <row r="31" spans="1:6" ht="14.4">
      <c r="A31" s="88">
        <v>170037</v>
      </c>
      <c r="B31" s="11">
        <v>1</v>
      </c>
      <c r="C31" s="11">
        <v>0</v>
      </c>
      <c r="D31" s="11">
        <v>0</v>
      </c>
      <c r="E31" s="11">
        <v>1</v>
      </c>
      <c r="F31" s="88" t="str">
        <f>IF(E31=1,"Occational",IF(E31=2,"Gold","Typical"))</f>
        <v>Occational</v>
      </c>
    </row>
    <row r="32" spans="1:6" ht="14.4">
      <c r="A32" s="88">
        <v>170038</v>
      </c>
      <c r="B32" s="11">
        <v>0.99</v>
      </c>
      <c r="C32" s="11">
        <v>0</v>
      </c>
      <c r="D32" s="11">
        <v>0</v>
      </c>
      <c r="E32" s="11">
        <v>1</v>
      </c>
      <c r="F32" s="88" t="str">
        <f>IF(E32=1,"Occational",IF(E32=2,"Gold","Typical"))</f>
        <v>Occational</v>
      </c>
    </row>
    <row r="33" spans="1:6" ht="14.4">
      <c r="A33" s="88">
        <v>170039</v>
      </c>
      <c r="B33" s="11">
        <v>0.98</v>
      </c>
      <c r="C33" s="11">
        <v>0</v>
      </c>
      <c r="D33" s="11">
        <v>0.19</v>
      </c>
      <c r="E33" s="11">
        <v>1</v>
      </c>
      <c r="F33" s="88" t="str">
        <f>IF(E33=1,"Occational",IF(E33=2,"Gold","Typical"))</f>
        <v>Occational</v>
      </c>
    </row>
    <row r="34" spans="1:6" ht="14.4">
      <c r="A34" s="88">
        <v>170040</v>
      </c>
      <c r="B34" s="11">
        <v>0.82</v>
      </c>
      <c r="C34" s="11">
        <v>0.03</v>
      </c>
      <c r="D34" s="11">
        <v>0.21</v>
      </c>
      <c r="E34" s="11">
        <v>1</v>
      </c>
      <c r="F34" s="88" t="str">
        <f>IF(E34=1,"Occational",IF(E34=2,"Gold","Typical"))</f>
        <v>Occational</v>
      </c>
    </row>
    <row r="35" spans="1:6" ht="14.4">
      <c r="A35" s="88">
        <v>170041</v>
      </c>
      <c r="B35" s="11">
        <v>0.11</v>
      </c>
      <c r="C35" s="11">
        <v>0.28</v>
      </c>
      <c r="D35" s="11">
        <v>0.71</v>
      </c>
      <c r="E35" s="11">
        <v>2</v>
      </c>
      <c r="F35" s="88" t="str">
        <f>IF(E35=1,"Occational",IF(E35=2,"Gold","Typical"))</f>
        <v>Gold</v>
      </c>
    </row>
    <row r="36" spans="1:6" ht="14.4">
      <c r="A36" s="88">
        <v>170043</v>
      </c>
      <c r="B36" s="11">
        <v>0.96</v>
      </c>
      <c r="C36" s="11">
        <v>0</v>
      </c>
      <c r="D36" s="11">
        <v>0.03</v>
      </c>
      <c r="E36" s="11">
        <v>1</v>
      </c>
      <c r="F36" s="88" t="str">
        <f>IF(E36=1,"Occational",IF(E36=2,"Gold","Typical"))</f>
        <v>Occational</v>
      </c>
    </row>
    <row r="37" spans="1:6" ht="14.4">
      <c r="A37" s="88">
        <v>170044</v>
      </c>
      <c r="B37" s="11">
        <v>0.21</v>
      </c>
      <c r="C37" s="11">
        <v>0.07</v>
      </c>
      <c r="D37" s="11">
        <v>0.07</v>
      </c>
      <c r="E37" s="11">
        <v>3</v>
      </c>
      <c r="F37" s="88" t="str">
        <f>IF(E37=1,"Occational",IF(E37=2,"Gold","Typical"))</f>
        <v>Typical</v>
      </c>
    </row>
    <row r="38" spans="1:6" ht="14.4">
      <c r="A38" s="88">
        <v>170045</v>
      </c>
      <c r="B38" s="11">
        <v>0.84</v>
      </c>
      <c r="C38" s="11">
        <v>0.07</v>
      </c>
      <c r="D38" s="11">
        <v>0</v>
      </c>
      <c r="E38" s="11">
        <v>1</v>
      </c>
      <c r="F38" s="88" t="str">
        <f>IF(E38=1,"Occational",IF(E38=2,"Gold","Typical"))</f>
        <v>Occational</v>
      </c>
    </row>
    <row r="39" spans="1:6" ht="14.4">
      <c r="A39" s="88">
        <v>170047</v>
      </c>
      <c r="B39" s="11">
        <v>0.9</v>
      </c>
      <c r="C39" s="11">
        <v>0.21</v>
      </c>
      <c r="D39" s="11">
        <v>0.02</v>
      </c>
      <c r="E39" s="11">
        <v>1</v>
      </c>
      <c r="F39" s="88" t="str">
        <f>IF(E39=1,"Occational",IF(E39=2,"Gold","Typical"))</f>
        <v>Occational</v>
      </c>
    </row>
    <row r="40" spans="1:6" ht="14.4">
      <c r="A40" s="88">
        <v>170048</v>
      </c>
      <c r="B40" s="11">
        <v>0.94</v>
      </c>
      <c r="C40" s="11">
        <v>0</v>
      </c>
      <c r="D40" s="11">
        <v>0</v>
      </c>
      <c r="E40" s="11">
        <v>1</v>
      </c>
      <c r="F40" s="88" t="str">
        <f>IF(E40=1,"Occational",IF(E40=2,"Gold","Typical"))</f>
        <v>Occational</v>
      </c>
    </row>
    <row r="41" spans="1:6" ht="14.4">
      <c r="A41" s="88">
        <v>170051</v>
      </c>
      <c r="B41" s="11">
        <v>0.94</v>
      </c>
      <c r="C41" s="11">
        <v>0</v>
      </c>
      <c r="D41" s="11">
        <v>0.01</v>
      </c>
      <c r="E41" s="11">
        <v>1</v>
      </c>
      <c r="F41" s="88" t="str">
        <f>IF(E41=1,"Occational",IF(E41=2,"Gold","Typical"))</f>
        <v>Occational</v>
      </c>
    </row>
    <row r="42" spans="1:6" ht="14.4">
      <c r="A42" s="88">
        <v>170054</v>
      </c>
      <c r="B42" s="11">
        <v>0.93</v>
      </c>
      <c r="C42" s="11">
        <v>0</v>
      </c>
      <c r="D42" s="11">
        <v>0</v>
      </c>
      <c r="E42" s="11">
        <v>1</v>
      </c>
      <c r="F42" s="88" t="str">
        <f>IF(E42=1,"Occational",IF(E42=2,"Gold","Typical"))</f>
        <v>Occational</v>
      </c>
    </row>
    <row r="43" spans="1:6" ht="14.4">
      <c r="A43" s="88">
        <v>170055</v>
      </c>
      <c r="B43" s="11">
        <v>0.93</v>
      </c>
      <c r="C43" s="11">
        <v>0</v>
      </c>
      <c r="D43" s="11">
        <v>0.17</v>
      </c>
      <c r="E43" s="11">
        <v>1</v>
      </c>
      <c r="F43" s="88" t="str">
        <f>IF(E43=1,"Occational",IF(E43=2,"Gold","Typical"))</f>
        <v>Occational</v>
      </c>
    </row>
    <row r="44" spans="1:6" ht="14.4">
      <c r="A44" s="88">
        <v>170058</v>
      </c>
      <c r="B44" s="11">
        <v>0.9</v>
      </c>
      <c r="C44" s="11">
        <v>0</v>
      </c>
      <c r="D44" s="11">
        <v>0.02</v>
      </c>
      <c r="E44" s="11">
        <v>1</v>
      </c>
      <c r="F44" s="88" t="str">
        <f>IF(E44=1,"Occational",IF(E44=2,"Gold","Typical"))</f>
        <v>Occational</v>
      </c>
    </row>
    <row r="45" spans="1:6" ht="14.4">
      <c r="A45" s="88">
        <v>170060</v>
      </c>
      <c r="B45" s="11">
        <v>0.89</v>
      </c>
      <c r="C45" s="11">
        <v>0</v>
      </c>
      <c r="D45" s="11">
        <v>0.02</v>
      </c>
      <c r="E45" s="11">
        <v>1</v>
      </c>
      <c r="F45" s="88" t="str">
        <f>IF(E45=1,"Occational",IF(E45=2,"Gold","Typical"))</f>
        <v>Occational</v>
      </c>
    </row>
    <row r="46" spans="1:6" ht="14.4">
      <c r="A46" s="88">
        <v>170061</v>
      </c>
      <c r="B46" s="11">
        <v>0.52</v>
      </c>
      <c r="C46" s="11">
        <v>0.1</v>
      </c>
      <c r="D46" s="11">
        <v>0.02</v>
      </c>
      <c r="E46" s="11">
        <v>1</v>
      </c>
      <c r="F46" s="88" t="str">
        <f>IF(E46=1,"Occational",IF(E46=2,"Gold","Typical"))</f>
        <v>Occational</v>
      </c>
    </row>
    <row r="47" spans="1:6" ht="14.4">
      <c r="A47" s="88">
        <v>170062</v>
      </c>
      <c r="B47" s="11">
        <v>0.61</v>
      </c>
      <c r="C47" s="11">
        <v>0.21</v>
      </c>
      <c r="D47" s="11">
        <v>0.08</v>
      </c>
      <c r="E47" s="11">
        <v>1</v>
      </c>
      <c r="F47" s="88" t="str">
        <f>IF(E47=1,"Occational",IF(E47=2,"Gold","Typical"))</f>
        <v>Occational</v>
      </c>
    </row>
    <row r="48" spans="1:6" ht="14.4">
      <c r="A48" s="88">
        <v>170064</v>
      </c>
      <c r="B48" s="11">
        <v>0.87</v>
      </c>
      <c r="C48" s="11">
        <v>0</v>
      </c>
      <c r="D48" s="11">
        <v>0.25</v>
      </c>
      <c r="E48" s="11">
        <v>1</v>
      </c>
      <c r="F48" s="88" t="str">
        <f>IF(E48=1,"Occational",IF(E48=2,"Gold","Typical"))</f>
        <v>Occational</v>
      </c>
    </row>
    <row r="49" spans="1:6" ht="14.4">
      <c r="A49" s="88">
        <v>170065</v>
      </c>
      <c r="B49" s="11">
        <v>0.15</v>
      </c>
      <c r="C49" s="11">
        <v>0.38</v>
      </c>
      <c r="D49" s="11">
        <v>0.3</v>
      </c>
      <c r="E49" s="11">
        <v>2</v>
      </c>
      <c r="F49" s="88" t="str">
        <f>IF(E49=1,"Occational",IF(E49=2,"Gold","Typical"))</f>
        <v>Gold</v>
      </c>
    </row>
    <row r="50" spans="1:6" ht="14.4">
      <c r="A50" s="88">
        <v>170072</v>
      </c>
      <c r="B50" s="11">
        <v>0.84</v>
      </c>
      <c r="C50" s="11">
        <v>0.03</v>
      </c>
      <c r="D50" s="11">
        <v>0.02</v>
      </c>
      <c r="E50" s="11">
        <v>1</v>
      </c>
      <c r="F50" s="88" t="str">
        <f>IF(E50=1,"Occational",IF(E50=2,"Gold","Typical"))</f>
        <v>Occational</v>
      </c>
    </row>
    <row r="51" spans="1:6" ht="14.4">
      <c r="A51" s="88">
        <v>170074</v>
      </c>
      <c r="B51" s="11">
        <v>0.82</v>
      </c>
      <c r="C51" s="11">
        <v>0</v>
      </c>
      <c r="D51" s="11">
        <v>0.01</v>
      </c>
      <c r="E51" s="11">
        <v>1</v>
      </c>
      <c r="F51" s="88" t="str">
        <f>IF(E51=1,"Occational",IF(E51=2,"Gold","Typical"))</f>
        <v>Occational</v>
      </c>
    </row>
    <row r="52" spans="1:6" ht="14.4">
      <c r="A52" s="88">
        <v>170077</v>
      </c>
      <c r="B52" s="11">
        <v>0.82</v>
      </c>
      <c r="C52" s="11">
        <v>0</v>
      </c>
      <c r="D52" s="11">
        <v>0.01</v>
      </c>
      <c r="E52" s="11">
        <v>1</v>
      </c>
      <c r="F52" s="88" t="str">
        <f>IF(E52=1,"Occational",IF(E52=2,"Gold","Typical"))</f>
        <v>Occational</v>
      </c>
    </row>
    <row r="53" spans="1:6" ht="14.4">
      <c r="A53" s="88">
        <v>170078</v>
      </c>
      <c r="B53" s="11">
        <v>0.81</v>
      </c>
      <c r="C53" s="11">
        <v>0</v>
      </c>
      <c r="D53" s="11">
        <v>0</v>
      </c>
      <c r="E53" s="11">
        <v>1</v>
      </c>
      <c r="F53" s="88" t="str">
        <f>IF(E53=1,"Occational",IF(E53=2,"Gold","Typical"))</f>
        <v>Occational</v>
      </c>
    </row>
    <row r="54" spans="1:6" ht="14.4">
      <c r="A54" s="88">
        <v>170080</v>
      </c>
      <c r="B54" s="11">
        <v>0.81</v>
      </c>
      <c r="C54" s="11">
        <v>0</v>
      </c>
      <c r="D54" s="11">
        <v>0.02</v>
      </c>
      <c r="E54" s="11">
        <v>1</v>
      </c>
      <c r="F54" s="88" t="str">
        <f>IF(E54=1,"Occational",IF(E54=2,"Gold","Typical"))</f>
        <v>Occational</v>
      </c>
    </row>
    <row r="55" spans="1:6" ht="14.4">
      <c r="A55" s="88">
        <v>170081</v>
      </c>
      <c r="B55" s="11">
        <v>0.8</v>
      </c>
      <c r="C55" s="11">
        <v>0</v>
      </c>
      <c r="D55" s="11">
        <v>0.02</v>
      </c>
      <c r="E55" s="11">
        <v>1</v>
      </c>
      <c r="F55" s="88" t="str">
        <f>IF(E55=1,"Occational",IF(E55=2,"Gold","Typical"))</f>
        <v>Occational</v>
      </c>
    </row>
    <row r="56" spans="1:6" ht="14.4">
      <c r="A56" s="88">
        <v>170086</v>
      </c>
      <c r="B56" s="11">
        <v>0.77</v>
      </c>
      <c r="C56" s="11">
        <v>0</v>
      </c>
      <c r="D56" s="11">
        <v>0.01</v>
      </c>
      <c r="E56" s="11">
        <v>1</v>
      </c>
      <c r="F56" s="88" t="str">
        <f>IF(E56=1,"Occational",IF(E56=2,"Gold","Typical"))</f>
        <v>Occational</v>
      </c>
    </row>
    <row r="57" spans="1:6" ht="14.4">
      <c r="A57" s="88">
        <v>170087</v>
      </c>
      <c r="B57" s="11">
        <v>0.77</v>
      </c>
      <c r="C57" s="11">
        <v>0</v>
      </c>
      <c r="D57" s="11">
        <v>0</v>
      </c>
      <c r="E57" s="11">
        <v>1</v>
      </c>
      <c r="F57" s="88" t="str">
        <f>IF(E57=1,"Occational",IF(E57=2,"Gold","Typical"))</f>
        <v>Occational</v>
      </c>
    </row>
    <row r="58" spans="1:6" ht="14.4">
      <c r="A58" s="88">
        <v>170088</v>
      </c>
      <c r="B58" s="11">
        <v>0.76</v>
      </c>
      <c r="C58" s="11">
        <v>0</v>
      </c>
      <c r="D58" s="11">
        <v>0.01</v>
      </c>
      <c r="E58" s="11">
        <v>1</v>
      </c>
      <c r="F58" s="88" t="str">
        <f>IF(E58=1,"Occational",IF(E58=2,"Gold","Typical"))</f>
        <v>Occational</v>
      </c>
    </row>
    <row r="59" spans="1:6" ht="14.4">
      <c r="A59" s="88">
        <v>170089</v>
      </c>
      <c r="B59" s="11">
        <v>0.75</v>
      </c>
      <c r="C59" s="11">
        <v>0</v>
      </c>
      <c r="D59" s="11">
        <v>0</v>
      </c>
      <c r="E59" s="11">
        <v>1</v>
      </c>
      <c r="F59" s="88" t="str">
        <f>IF(E59=1,"Occational",IF(E59=2,"Gold","Typical"))</f>
        <v>Occational</v>
      </c>
    </row>
    <row r="60" spans="1:6" ht="14.4">
      <c r="A60" s="88">
        <v>170090</v>
      </c>
      <c r="B60" s="11">
        <v>0.74</v>
      </c>
      <c r="C60" s="11">
        <v>0</v>
      </c>
      <c r="D60" s="11">
        <v>0.01</v>
      </c>
      <c r="E60" s="11">
        <v>1</v>
      </c>
      <c r="F60" s="88" t="str">
        <f>IF(E60=1,"Occational",IF(E60=2,"Gold","Typical"))</f>
        <v>Occational</v>
      </c>
    </row>
    <row r="61" spans="1:6" ht="14.4">
      <c r="A61" s="88">
        <v>170092</v>
      </c>
      <c r="B61" s="11">
        <v>0.72</v>
      </c>
      <c r="C61" s="11">
        <v>0</v>
      </c>
      <c r="D61" s="11">
        <v>0.03</v>
      </c>
      <c r="E61" s="11">
        <v>1</v>
      </c>
      <c r="F61" s="88" t="str">
        <f>IF(E61=1,"Occational",IF(E61=2,"Gold","Typical"))</f>
        <v>Occational</v>
      </c>
    </row>
    <row r="62" spans="1:6" ht="14.4">
      <c r="A62" s="88">
        <v>170093</v>
      </c>
      <c r="B62" s="11">
        <v>0.68</v>
      </c>
      <c r="C62" s="11">
        <v>0.07</v>
      </c>
      <c r="D62" s="11">
        <v>0.28</v>
      </c>
      <c r="E62" s="11">
        <v>1</v>
      </c>
      <c r="F62" s="88" t="str">
        <f>IF(E62=1,"Occational",IF(E62=2,"Gold","Typical"))</f>
        <v>Occational</v>
      </c>
    </row>
    <row r="63" spans="1:6" ht="14.4">
      <c r="A63" s="88">
        <v>170095</v>
      </c>
      <c r="B63" s="11">
        <v>0.01</v>
      </c>
      <c r="C63" s="11">
        <v>0.17</v>
      </c>
      <c r="D63" s="11">
        <v>0.17</v>
      </c>
      <c r="E63" s="11">
        <v>3</v>
      </c>
      <c r="F63" s="88" t="str">
        <f>IF(E63=1,"Occational",IF(E63=2,"Gold","Typical"))</f>
        <v>Typical</v>
      </c>
    </row>
    <row r="64" spans="1:6" ht="14.4">
      <c r="A64" s="88">
        <v>170096</v>
      </c>
      <c r="B64" s="11">
        <v>0.7</v>
      </c>
      <c r="C64" s="11">
        <v>0</v>
      </c>
      <c r="D64" s="11">
        <v>0.01</v>
      </c>
      <c r="E64" s="11">
        <v>1</v>
      </c>
      <c r="F64" s="88" t="str">
        <f>IF(E64=1,"Occational",IF(E64=2,"Gold","Typical"))</f>
        <v>Occational</v>
      </c>
    </row>
    <row r="65" spans="1:6" ht="14.4">
      <c r="A65" s="88">
        <v>170100</v>
      </c>
      <c r="B65" s="11">
        <v>0.68</v>
      </c>
      <c r="C65" s="11">
        <v>0</v>
      </c>
      <c r="D65" s="11">
        <v>0.01</v>
      </c>
      <c r="E65" s="11">
        <v>1</v>
      </c>
      <c r="F65" s="88" t="str">
        <f>IF(E65=1,"Occational",IF(E65=2,"Gold","Typical"))</f>
        <v>Occational</v>
      </c>
    </row>
    <row r="66" spans="1:6" ht="14.4">
      <c r="A66" s="88">
        <v>170102</v>
      </c>
      <c r="B66" s="11">
        <v>0.66</v>
      </c>
      <c r="C66" s="11">
        <v>0</v>
      </c>
      <c r="D66" s="11">
        <v>0.02</v>
      </c>
      <c r="E66" s="11">
        <v>1</v>
      </c>
      <c r="F66" s="88" t="str">
        <f>IF(E66=1,"Occational",IF(E66=2,"Gold","Typical"))</f>
        <v>Occational</v>
      </c>
    </row>
    <row r="67" spans="1:6" ht="14.4">
      <c r="A67" s="88">
        <v>170103</v>
      </c>
      <c r="B67" s="11">
        <v>0.49</v>
      </c>
      <c r="C67" s="11">
        <v>0.07</v>
      </c>
      <c r="D67" s="11">
        <v>0.61</v>
      </c>
      <c r="E67" s="11">
        <v>2</v>
      </c>
      <c r="F67" s="88" t="str">
        <f>IF(E67=1,"Occational",IF(E67=2,"Gold","Typical"))</f>
        <v>Gold</v>
      </c>
    </row>
    <row r="68" spans="1:6" ht="14.4">
      <c r="A68" s="88">
        <v>170104</v>
      </c>
      <c r="B68" s="11">
        <v>0.3</v>
      </c>
      <c r="C68" s="11">
        <v>0.14</v>
      </c>
      <c r="D68" s="11">
        <v>0.1</v>
      </c>
      <c r="E68" s="11">
        <v>3</v>
      </c>
      <c r="F68" s="88" t="str">
        <f>IF(E68=1,"Occational",IF(E68=2,"Gold","Typical"))</f>
        <v>Typical</v>
      </c>
    </row>
    <row r="69" spans="1:6" ht="14.4">
      <c r="A69" s="88">
        <v>170105</v>
      </c>
      <c r="B69" s="11">
        <v>0.28</v>
      </c>
      <c r="C69" s="11">
        <v>0.1</v>
      </c>
      <c r="D69" s="11">
        <v>0.07</v>
      </c>
      <c r="E69" s="11">
        <v>3</v>
      </c>
      <c r="F69" s="88" t="str">
        <f>IF(E69=1,"Occational",IF(E69=2,"Gold","Typical"))</f>
        <v>Typical</v>
      </c>
    </row>
    <row r="70" spans="1:6" ht="14.4">
      <c r="A70" s="88">
        <v>170107</v>
      </c>
      <c r="B70" s="11">
        <v>0.63</v>
      </c>
      <c r="C70" s="11">
        <v>0</v>
      </c>
      <c r="D70" s="11">
        <v>0</v>
      </c>
      <c r="E70" s="11">
        <v>1</v>
      </c>
      <c r="F70" s="88" t="str">
        <f>IF(E70=1,"Occational",IF(E70=2,"Gold","Typical"))</f>
        <v>Occational</v>
      </c>
    </row>
    <row r="71" spans="1:6" ht="14.4">
      <c r="A71" s="88">
        <v>170108</v>
      </c>
      <c r="B71" s="11">
        <v>0.62</v>
      </c>
      <c r="C71" s="11">
        <v>0</v>
      </c>
      <c r="D71" s="11">
        <v>0</v>
      </c>
      <c r="E71" s="11">
        <v>1</v>
      </c>
      <c r="F71" s="88" t="str">
        <f>IF(E71=1,"Occational",IF(E71=2,"Gold","Typical"))</f>
        <v>Occational</v>
      </c>
    </row>
    <row r="72" spans="1:6" ht="14.4">
      <c r="A72" s="88">
        <v>170111</v>
      </c>
      <c r="B72" s="11">
        <v>0.61</v>
      </c>
      <c r="C72" s="11">
        <v>0</v>
      </c>
      <c r="D72" s="11">
        <v>0.16</v>
      </c>
      <c r="E72" s="11">
        <v>1</v>
      </c>
      <c r="F72" s="88" t="str">
        <f>IF(E72=1,"Occational",IF(E72=2,"Gold","Typical"))</f>
        <v>Occational</v>
      </c>
    </row>
    <row r="73" spans="1:6" ht="14.4">
      <c r="A73" s="88">
        <v>170112</v>
      </c>
      <c r="B73" s="11">
        <v>0.58</v>
      </c>
      <c r="C73" s="11">
        <v>0</v>
      </c>
      <c r="D73" s="11">
        <v>0.02</v>
      </c>
      <c r="E73" s="11">
        <v>1</v>
      </c>
      <c r="F73" s="88" t="str">
        <f>IF(E73=1,"Occational",IF(E73=2,"Gold","Typical"))</f>
        <v>Occational</v>
      </c>
    </row>
    <row r="74" spans="1:6" ht="14.4">
      <c r="A74" s="88">
        <v>170113</v>
      </c>
      <c r="B74" s="11">
        <v>0.58</v>
      </c>
      <c r="C74" s="11">
        <v>0</v>
      </c>
      <c r="D74" s="11">
        <v>0.02</v>
      </c>
      <c r="E74" s="11">
        <v>1</v>
      </c>
      <c r="F74" s="88" t="str">
        <f>IF(E74=1,"Occational",IF(E74=2,"Gold","Typical"))</f>
        <v>Occational</v>
      </c>
    </row>
    <row r="75" spans="1:6" ht="14.4">
      <c r="A75" s="88">
        <v>170114</v>
      </c>
      <c r="B75" s="11">
        <v>0.57</v>
      </c>
      <c r="C75" s="11">
        <v>0</v>
      </c>
      <c r="D75" s="11">
        <v>0.01</v>
      </c>
      <c r="E75" s="11">
        <v>1</v>
      </c>
      <c r="F75" s="88" t="str">
        <f>IF(E75=1,"Occational",IF(E75=2,"Gold","Typical"))</f>
        <v>Occational</v>
      </c>
    </row>
    <row r="76" spans="1:6" ht="14.4">
      <c r="A76" s="88">
        <v>170115</v>
      </c>
      <c r="B76" s="11">
        <v>0.57</v>
      </c>
      <c r="C76" s="11">
        <v>0</v>
      </c>
      <c r="D76" s="11">
        <v>0</v>
      </c>
      <c r="E76" s="11">
        <v>1</v>
      </c>
      <c r="F76" s="88" t="str">
        <f>IF(E76=1,"Occational",IF(E76=2,"Gold","Typical"))</f>
        <v>Occational</v>
      </c>
    </row>
    <row r="77" spans="1:6" ht="14.4">
      <c r="A77" s="88">
        <v>170116</v>
      </c>
      <c r="B77" s="11">
        <v>0.36</v>
      </c>
      <c r="C77" s="11">
        <v>0.14</v>
      </c>
      <c r="D77" s="11">
        <v>0.1</v>
      </c>
      <c r="E77" s="11">
        <v>3</v>
      </c>
      <c r="F77" s="88" t="str">
        <f>IF(E77=1,"Occational",IF(E77=2,"Gold","Typical"))</f>
        <v>Typical</v>
      </c>
    </row>
    <row r="78" spans="1:6" ht="14.4">
      <c r="A78" s="88">
        <v>170120</v>
      </c>
      <c r="B78" s="11">
        <v>0.56</v>
      </c>
      <c r="C78" s="11">
        <v>0.03</v>
      </c>
      <c r="D78" s="11">
        <v>0.11</v>
      </c>
      <c r="E78" s="11">
        <v>1</v>
      </c>
      <c r="F78" s="88" t="str">
        <f>IF(E78=1,"Occational",IF(E78=2,"Gold","Typical"))</f>
        <v>Occational</v>
      </c>
    </row>
    <row r="79" spans="1:6" ht="14.4">
      <c r="A79" s="88">
        <v>170123</v>
      </c>
      <c r="B79" s="11">
        <v>0.54</v>
      </c>
      <c r="C79" s="11">
        <v>0</v>
      </c>
      <c r="D79" s="11">
        <v>0</v>
      </c>
      <c r="E79" s="11">
        <v>1</v>
      </c>
      <c r="F79" s="88" t="str">
        <f>IF(E79=1,"Occational",IF(E79=2,"Gold","Typical"))</f>
        <v>Occational</v>
      </c>
    </row>
    <row r="80" spans="1:6" ht="14.4">
      <c r="A80" s="88">
        <v>170125</v>
      </c>
      <c r="B80" s="11">
        <v>0.53</v>
      </c>
      <c r="C80" s="11">
        <v>0</v>
      </c>
      <c r="D80" s="11">
        <v>0.01</v>
      </c>
      <c r="E80" s="11">
        <v>1</v>
      </c>
      <c r="F80" s="88" t="str">
        <f>IF(E80=1,"Occational",IF(E80=2,"Gold","Typical"))</f>
        <v>Occational</v>
      </c>
    </row>
    <row r="81" spans="1:6" ht="14.4">
      <c r="A81" s="88">
        <v>170127</v>
      </c>
      <c r="B81" s="11">
        <v>0.5</v>
      </c>
      <c r="C81" s="11">
        <v>0</v>
      </c>
      <c r="D81" s="11">
        <v>0.02</v>
      </c>
      <c r="E81" s="11">
        <v>3</v>
      </c>
      <c r="F81" s="88" t="str">
        <f>IF(E81=1,"Occational",IF(E81=2,"Gold","Typical"))</f>
        <v>Typical</v>
      </c>
    </row>
    <row r="82" spans="1:6" ht="14.4">
      <c r="A82" s="88">
        <v>170128</v>
      </c>
      <c r="B82" s="11">
        <v>0.49</v>
      </c>
      <c r="C82" s="11">
        <v>0</v>
      </c>
      <c r="D82" s="11">
        <v>0.02</v>
      </c>
      <c r="E82" s="11">
        <v>3</v>
      </c>
      <c r="F82" s="88" t="str">
        <f>IF(E82=1,"Occational",IF(E82=2,"Gold","Typical"))</f>
        <v>Typical</v>
      </c>
    </row>
    <row r="83" spans="1:6" ht="14.4">
      <c r="A83" s="88">
        <v>170130</v>
      </c>
      <c r="B83" s="11">
        <v>0.43</v>
      </c>
      <c r="C83" s="11">
        <v>0.07</v>
      </c>
      <c r="D83" s="11">
        <v>0</v>
      </c>
      <c r="E83" s="11">
        <v>3</v>
      </c>
      <c r="F83" s="88" t="str">
        <f>IF(E83=1,"Occational",IF(E83=2,"Gold","Typical"))</f>
        <v>Typical</v>
      </c>
    </row>
    <row r="84" spans="1:6" ht="14.4">
      <c r="A84" s="88">
        <v>170131</v>
      </c>
      <c r="B84" s="11">
        <v>0.48</v>
      </c>
      <c r="C84" s="11">
        <v>0</v>
      </c>
      <c r="D84" s="11">
        <v>0.02</v>
      </c>
      <c r="E84" s="11">
        <v>3</v>
      </c>
      <c r="F84" s="88" t="str">
        <f>IF(E84=1,"Occational",IF(E84=2,"Gold","Typical"))</f>
        <v>Typical</v>
      </c>
    </row>
    <row r="85" spans="1:6" ht="14.4">
      <c r="A85" s="88">
        <v>170132</v>
      </c>
      <c r="B85" s="11">
        <v>0.48</v>
      </c>
      <c r="C85" s="11">
        <v>0</v>
      </c>
      <c r="D85" s="11">
        <v>0</v>
      </c>
      <c r="E85" s="11">
        <v>3</v>
      </c>
      <c r="F85" s="88" t="str">
        <f>IF(E85=1,"Occational",IF(E85=2,"Gold","Typical"))</f>
        <v>Typical</v>
      </c>
    </row>
    <row r="86" spans="1:6" ht="14.4">
      <c r="A86" s="88">
        <v>170133</v>
      </c>
      <c r="B86" s="11">
        <v>0.48</v>
      </c>
      <c r="C86" s="11">
        <v>0</v>
      </c>
      <c r="D86" s="11">
        <v>0</v>
      </c>
      <c r="E86" s="11">
        <v>3</v>
      </c>
      <c r="F86" s="88" t="str">
        <f>IF(E86=1,"Occational",IF(E86=2,"Gold","Typical"))</f>
        <v>Typical</v>
      </c>
    </row>
    <row r="87" spans="1:6" ht="14.4">
      <c r="A87" s="88">
        <v>170137</v>
      </c>
      <c r="B87" s="11">
        <v>0.47</v>
      </c>
      <c r="C87" s="11">
        <v>0</v>
      </c>
      <c r="D87" s="11">
        <v>0.14</v>
      </c>
      <c r="E87" s="11">
        <v>3</v>
      </c>
      <c r="F87" s="88" t="str">
        <f>IF(E87=1,"Occational",IF(E87=2,"Gold","Typical"))</f>
        <v>Typical</v>
      </c>
    </row>
    <row r="88" spans="1:6" ht="14.4">
      <c r="A88" s="88">
        <v>170138</v>
      </c>
      <c r="B88" s="11">
        <v>0.46</v>
      </c>
      <c r="C88" s="11">
        <v>0</v>
      </c>
      <c r="D88" s="11">
        <v>0</v>
      </c>
      <c r="E88" s="11">
        <v>3</v>
      </c>
      <c r="F88" s="88" t="str">
        <f>IF(E88=1,"Occational",IF(E88=2,"Gold","Typical"))</f>
        <v>Typical</v>
      </c>
    </row>
    <row r="89" spans="1:6" ht="14.4">
      <c r="A89" s="88">
        <v>170142</v>
      </c>
      <c r="B89" s="11">
        <v>0.4</v>
      </c>
      <c r="C89" s="11">
        <v>0.03</v>
      </c>
      <c r="D89" s="11">
        <v>0.06</v>
      </c>
      <c r="E89" s="11">
        <v>3</v>
      </c>
      <c r="F89" s="88" t="str">
        <f>IF(E89=1,"Occational",IF(E89=2,"Gold","Typical"))</f>
        <v>Typical</v>
      </c>
    </row>
    <row r="90" spans="1:6" ht="14.4">
      <c r="A90" s="88">
        <v>170143</v>
      </c>
      <c r="B90" s="11">
        <v>0.15</v>
      </c>
      <c r="C90" s="11">
        <v>0.07</v>
      </c>
      <c r="D90" s="11">
        <v>0.03</v>
      </c>
      <c r="E90" s="11">
        <v>3</v>
      </c>
      <c r="F90" s="88" t="str">
        <f>IF(E90=1,"Occational",IF(E90=2,"Gold","Typical"))</f>
        <v>Typical</v>
      </c>
    </row>
    <row r="91" spans="1:6" ht="14.4">
      <c r="A91" s="88">
        <v>170145</v>
      </c>
      <c r="B91" s="11">
        <v>0.43</v>
      </c>
      <c r="C91" s="11">
        <v>0</v>
      </c>
      <c r="D91" s="11">
        <v>0.01</v>
      </c>
      <c r="E91" s="11">
        <v>3</v>
      </c>
      <c r="F91" s="88" t="str">
        <f>IF(E91=1,"Occational",IF(E91=2,"Gold","Typical"))</f>
        <v>Typical</v>
      </c>
    </row>
    <row r="92" spans="1:6" ht="14.4">
      <c r="A92" s="88">
        <v>170146</v>
      </c>
      <c r="B92" s="11">
        <v>0.43</v>
      </c>
      <c r="C92" s="11">
        <v>0</v>
      </c>
      <c r="D92" s="11">
        <v>0</v>
      </c>
      <c r="E92" s="11">
        <v>3</v>
      </c>
      <c r="F92" s="88" t="str">
        <f>IF(E92=1,"Occational",IF(E92=2,"Gold","Typical"))</f>
        <v>Typical</v>
      </c>
    </row>
    <row r="93" spans="1:6" ht="14.4">
      <c r="A93" s="88">
        <v>170148</v>
      </c>
      <c r="B93" s="11">
        <v>0.25</v>
      </c>
      <c r="C93" s="11">
        <v>0.03</v>
      </c>
      <c r="D93" s="11">
        <v>0.05</v>
      </c>
      <c r="E93" s="11">
        <v>3</v>
      </c>
      <c r="F93" s="88" t="str">
        <f>IF(E93=1,"Occational",IF(E93=2,"Gold","Typical"))</f>
        <v>Typical</v>
      </c>
    </row>
    <row r="94" spans="1:6" ht="14.4">
      <c r="A94" s="88">
        <v>170149</v>
      </c>
      <c r="B94" s="11">
        <v>0.41</v>
      </c>
      <c r="C94" s="11">
        <v>0</v>
      </c>
      <c r="D94" s="11">
        <v>0.03</v>
      </c>
      <c r="E94" s="11">
        <v>3</v>
      </c>
      <c r="F94" s="88" t="str">
        <f>IF(E94=1,"Occational",IF(E94=2,"Gold","Typical"))</f>
        <v>Typical</v>
      </c>
    </row>
    <row r="95" spans="1:6" ht="14.4">
      <c r="A95" s="88">
        <v>170151</v>
      </c>
      <c r="B95" s="11">
        <v>0.37</v>
      </c>
      <c r="C95" s="11">
        <v>0.03</v>
      </c>
      <c r="D95" s="11">
        <v>0</v>
      </c>
      <c r="E95" s="11">
        <v>3</v>
      </c>
      <c r="F95" s="88" t="str">
        <f>IF(E95=1,"Occational",IF(E95=2,"Gold","Typical"))</f>
        <v>Typical</v>
      </c>
    </row>
    <row r="96" spans="1:6" ht="14.4">
      <c r="A96" s="88">
        <v>170154</v>
      </c>
      <c r="B96" s="11">
        <v>0.4</v>
      </c>
      <c r="C96" s="11">
        <v>0</v>
      </c>
      <c r="D96" s="11">
        <v>0.37</v>
      </c>
      <c r="E96" s="11">
        <v>3</v>
      </c>
      <c r="F96" s="88" t="str">
        <f>IF(E96=1,"Occational",IF(E96=2,"Gold","Typical"))</f>
        <v>Typical</v>
      </c>
    </row>
    <row r="97" spans="1:6" ht="14.4">
      <c r="A97" s="88">
        <v>170156</v>
      </c>
      <c r="B97" s="11">
        <v>0.39</v>
      </c>
      <c r="C97" s="11">
        <v>0</v>
      </c>
      <c r="D97" s="11">
        <v>0.05</v>
      </c>
      <c r="E97" s="11">
        <v>3</v>
      </c>
      <c r="F97" s="88" t="str">
        <f>IF(E97=1,"Occational",IF(E97=2,"Gold","Typical"))</f>
        <v>Typical</v>
      </c>
    </row>
    <row r="98" spans="1:6" ht="14.4">
      <c r="A98" s="88">
        <v>170157</v>
      </c>
      <c r="B98" s="11">
        <v>0.38</v>
      </c>
      <c r="C98" s="11">
        <v>0</v>
      </c>
      <c r="D98" s="11">
        <v>0.4</v>
      </c>
      <c r="E98" s="11">
        <v>3</v>
      </c>
      <c r="F98" s="88" t="str">
        <f>IF(E98=1,"Occational",IF(E98=2,"Gold","Typical"))</f>
        <v>Typical</v>
      </c>
    </row>
    <row r="99" spans="1:6" ht="14.4">
      <c r="A99" s="88">
        <v>170159</v>
      </c>
      <c r="B99" s="11">
        <v>0.38</v>
      </c>
      <c r="C99" s="11">
        <v>0</v>
      </c>
      <c r="D99" s="11">
        <v>0.02</v>
      </c>
      <c r="E99" s="11">
        <v>3</v>
      </c>
      <c r="F99" s="88" t="str">
        <f>IF(E99=1,"Occational",IF(E99=2,"Gold","Typical"))</f>
        <v>Typical</v>
      </c>
    </row>
    <row r="100" spans="1:6" ht="14.4">
      <c r="A100" s="88">
        <v>170160</v>
      </c>
      <c r="B100" s="11">
        <v>0.12</v>
      </c>
      <c r="C100" s="11">
        <v>0.03</v>
      </c>
      <c r="D100" s="11">
        <v>0.01</v>
      </c>
      <c r="E100" s="11">
        <v>3</v>
      </c>
      <c r="F100" s="88" t="str">
        <f>IF(E100=1,"Occational",IF(E100=2,"Gold","Typical"))</f>
        <v>Typical</v>
      </c>
    </row>
    <row r="101" spans="1:6" ht="14.4">
      <c r="A101" s="88">
        <v>170163</v>
      </c>
      <c r="B101" s="11">
        <v>0.37</v>
      </c>
      <c r="C101" s="11">
        <v>0</v>
      </c>
      <c r="D101" s="11">
        <v>0.31</v>
      </c>
      <c r="E101" s="11">
        <v>3</v>
      </c>
      <c r="F101" s="88" t="str">
        <f>IF(E101=1,"Occational",IF(E101=2,"Gold","Typical"))</f>
        <v>Typical</v>
      </c>
    </row>
    <row r="102" spans="1:6" ht="14.4">
      <c r="A102" s="88">
        <v>170164</v>
      </c>
      <c r="B102" s="11">
        <v>0.31</v>
      </c>
      <c r="C102" s="11">
        <v>0.07</v>
      </c>
      <c r="D102" s="11">
        <v>0.04</v>
      </c>
      <c r="E102" s="11">
        <v>3</v>
      </c>
      <c r="F102" s="88" t="str">
        <f>IF(E102=1,"Occational",IF(E102=2,"Gold","Typical"))</f>
        <v>Typical</v>
      </c>
    </row>
    <row r="103" spans="1:6" ht="14.4">
      <c r="A103" s="88">
        <v>170165</v>
      </c>
      <c r="B103" s="11">
        <v>0.36</v>
      </c>
      <c r="C103" s="11">
        <v>0</v>
      </c>
      <c r="D103" s="11">
        <v>0</v>
      </c>
      <c r="E103" s="11">
        <v>3</v>
      </c>
      <c r="F103" s="88" t="str">
        <f>IF(E103=1,"Occational",IF(E103=2,"Gold","Typical"))</f>
        <v>Typical</v>
      </c>
    </row>
    <row r="104" spans="1:6" ht="14.4">
      <c r="A104" s="88">
        <v>170168</v>
      </c>
      <c r="B104" s="11">
        <v>0.36</v>
      </c>
      <c r="C104" s="11">
        <v>0</v>
      </c>
      <c r="D104" s="11">
        <v>0.17</v>
      </c>
      <c r="E104" s="11">
        <v>3</v>
      </c>
      <c r="F104" s="88" t="str">
        <f>IF(E104=1,"Occational",IF(E104=2,"Gold","Typical"))</f>
        <v>Typical</v>
      </c>
    </row>
    <row r="105" spans="1:6" ht="14.4">
      <c r="A105" s="88">
        <v>170169</v>
      </c>
      <c r="B105" s="11">
        <v>0.28</v>
      </c>
      <c r="C105" s="11">
        <v>0.14</v>
      </c>
      <c r="D105" s="11">
        <v>1</v>
      </c>
      <c r="E105" s="11">
        <v>2</v>
      </c>
      <c r="F105" s="88" t="str">
        <f>IF(E105=1,"Occational",IF(E105=2,"Gold","Typical"))</f>
        <v>Gold</v>
      </c>
    </row>
    <row r="106" spans="1:6" ht="14.4">
      <c r="A106" s="88">
        <v>170175</v>
      </c>
      <c r="B106" s="11">
        <v>0.33</v>
      </c>
      <c r="C106" s="11">
        <v>0</v>
      </c>
      <c r="D106" s="11">
        <v>0</v>
      </c>
      <c r="E106" s="11">
        <v>3</v>
      </c>
      <c r="F106" s="88" t="str">
        <f>IF(E106=1,"Occational",IF(E106=2,"Gold","Typical"))</f>
        <v>Typical</v>
      </c>
    </row>
    <row r="107" spans="1:6" ht="14.4">
      <c r="A107" s="88">
        <v>170176</v>
      </c>
      <c r="B107" s="11">
        <v>0.32</v>
      </c>
      <c r="C107" s="11">
        <v>0</v>
      </c>
      <c r="D107" s="11">
        <v>0</v>
      </c>
      <c r="E107" s="11">
        <v>3</v>
      </c>
      <c r="F107" s="88" t="str">
        <f>IF(E107=1,"Occational",IF(E107=2,"Gold","Typical"))</f>
        <v>Typical</v>
      </c>
    </row>
    <row r="108" spans="1:6" ht="14.4">
      <c r="A108" s="88">
        <v>170178</v>
      </c>
      <c r="B108" s="11">
        <v>0.31</v>
      </c>
      <c r="C108" s="11">
        <v>0</v>
      </c>
      <c r="D108" s="11">
        <v>0</v>
      </c>
      <c r="E108" s="11">
        <v>3</v>
      </c>
      <c r="F108" s="88" t="str">
        <f>IF(E108=1,"Occational",IF(E108=2,"Gold","Typical"))</f>
        <v>Typical</v>
      </c>
    </row>
    <row r="109" spans="1:6" ht="14.4">
      <c r="A109" s="88">
        <v>170180</v>
      </c>
      <c r="B109" s="11">
        <v>0.31</v>
      </c>
      <c r="C109" s="11">
        <v>0</v>
      </c>
      <c r="D109" s="11">
        <v>0</v>
      </c>
      <c r="E109" s="11">
        <v>3</v>
      </c>
      <c r="F109" s="88" t="str">
        <f>IF(E109=1,"Occational",IF(E109=2,"Gold","Typical"))</f>
        <v>Typical</v>
      </c>
    </row>
    <row r="110" spans="1:6" ht="14.4">
      <c r="A110" s="88">
        <v>170182</v>
      </c>
      <c r="B110" s="11">
        <v>0.3</v>
      </c>
      <c r="C110" s="11">
        <v>0</v>
      </c>
      <c r="D110" s="11">
        <v>0.01</v>
      </c>
      <c r="E110" s="11">
        <v>3</v>
      </c>
      <c r="F110" s="88" t="str">
        <f>IF(E110=1,"Occational",IF(E110=2,"Gold","Typical"))</f>
        <v>Typical</v>
      </c>
    </row>
    <row r="111" spans="1:6" ht="14.4">
      <c r="A111" s="88">
        <v>170184</v>
      </c>
      <c r="B111" s="11">
        <v>0.3</v>
      </c>
      <c r="C111" s="11">
        <v>0</v>
      </c>
      <c r="D111" s="11">
        <v>0</v>
      </c>
      <c r="E111" s="11">
        <v>3</v>
      </c>
      <c r="F111" s="88" t="str">
        <f>IF(E111=1,"Occational",IF(E111=2,"Gold","Typical"))</f>
        <v>Typical</v>
      </c>
    </row>
    <row r="112" spans="1:6" ht="14.4">
      <c r="A112" s="88">
        <v>170185</v>
      </c>
      <c r="B112" s="11">
        <v>0.3</v>
      </c>
      <c r="C112" s="11">
        <v>0</v>
      </c>
      <c r="D112" s="11">
        <v>0</v>
      </c>
      <c r="E112" s="11">
        <v>3</v>
      </c>
      <c r="F112" s="88" t="str">
        <f>IF(E112=1,"Occational",IF(E112=2,"Gold","Typical"))</f>
        <v>Typical</v>
      </c>
    </row>
    <row r="113" spans="1:6" ht="14.4">
      <c r="A113" s="88">
        <v>170187</v>
      </c>
      <c r="B113" s="11">
        <v>0.18</v>
      </c>
      <c r="C113" s="11">
        <v>0.07</v>
      </c>
      <c r="D113" s="11">
        <v>0.02</v>
      </c>
      <c r="E113" s="11">
        <v>3</v>
      </c>
      <c r="F113" s="88" t="str">
        <f>IF(E113=1,"Occational",IF(E113=2,"Gold","Typical"))</f>
        <v>Typical</v>
      </c>
    </row>
    <row r="114" spans="1:6" ht="14.4">
      <c r="A114" s="88">
        <v>170188</v>
      </c>
      <c r="B114" s="11">
        <v>0.28</v>
      </c>
      <c r="C114" s="11">
        <v>0</v>
      </c>
      <c r="D114" s="11">
        <v>0</v>
      </c>
      <c r="E114" s="11">
        <v>3</v>
      </c>
      <c r="F114" s="88" t="str">
        <f>IF(E114=1,"Occational",IF(E114=2,"Gold","Typical"))</f>
        <v>Typical</v>
      </c>
    </row>
    <row r="115" spans="1:6" ht="14.4">
      <c r="A115" s="88">
        <v>170190</v>
      </c>
      <c r="B115" s="11">
        <v>0.28</v>
      </c>
      <c r="C115" s="11">
        <v>0</v>
      </c>
      <c r="D115" s="11">
        <v>0.18</v>
      </c>
      <c r="E115" s="11">
        <v>3</v>
      </c>
      <c r="F115" s="88" t="str">
        <f>IF(E115=1,"Occational",IF(E115=2,"Gold","Typical"))</f>
        <v>Typical</v>
      </c>
    </row>
    <row r="116" spans="1:6" ht="14.4">
      <c r="A116" s="88">
        <v>170191</v>
      </c>
      <c r="B116" s="11">
        <v>0.28</v>
      </c>
      <c r="C116" s="11">
        <v>0</v>
      </c>
      <c r="D116" s="11">
        <v>0.04</v>
      </c>
      <c r="E116" s="11">
        <v>3</v>
      </c>
      <c r="F116" s="88" t="str">
        <f>IF(E116=1,"Occational",IF(E116=2,"Gold","Typical"))</f>
        <v>Typical</v>
      </c>
    </row>
    <row r="117" spans="1:6" ht="14.4">
      <c r="A117" s="88">
        <v>170192</v>
      </c>
      <c r="B117" s="11">
        <v>0.27</v>
      </c>
      <c r="C117" s="11">
        <v>0</v>
      </c>
      <c r="D117" s="11">
        <v>0.87</v>
      </c>
      <c r="E117" s="11">
        <v>2</v>
      </c>
      <c r="F117" s="88" t="str">
        <f>IF(E117=1,"Occational",IF(E117=2,"Gold","Typical"))</f>
        <v>Gold</v>
      </c>
    </row>
    <row r="118" spans="1:6" ht="14.4">
      <c r="A118" s="88">
        <v>170193</v>
      </c>
      <c r="B118" s="11">
        <v>0.1</v>
      </c>
      <c r="C118" s="11">
        <v>0.07</v>
      </c>
      <c r="D118" s="11">
        <v>0.06</v>
      </c>
      <c r="E118" s="11">
        <v>3</v>
      </c>
      <c r="F118" s="88" t="str">
        <f>IF(E118=1,"Occational",IF(E118=2,"Gold","Typical"))</f>
        <v>Typical</v>
      </c>
    </row>
    <row r="119" spans="1:6" ht="14.4">
      <c r="A119" s="88">
        <v>170195</v>
      </c>
      <c r="B119" s="11">
        <v>0.09</v>
      </c>
      <c r="C119" s="11">
        <v>0.07</v>
      </c>
      <c r="D119" s="11">
        <v>0.08</v>
      </c>
      <c r="E119" s="11">
        <v>3</v>
      </c>
      <c r="F119" s="88" t="str">
        <f>IF(E119=1,"Occational",IF(E119=2,"Gold","Typical"))</f>
        <v>Typical</v>
      </c>
    </row>
    <row r="120" spans="1:6" ht="14.4">
      <c r="A120" s="88">
        <v>170196</v>
      </c>
      <c r="B120" s="11">
        <v>0.26</v>
      </c>
      <c r="C120" s="11">
        <v>0</v>
      </c>
      <c r="D120" s="11">
        <v>0.02</v>
      </c>
      <c r="E120" s="11">
        <v>3</v>
      </c>
      <c r="F120" s="88" t="str">
        <f>IF(E120=1,"Occational",IF(E120=2,"Gold","Typical"))</f>
        <v>Typical</v>
      </c>
    </row>
    <row r="121" spans="1:6" ht="14.4">
      <c r="A121" s="88">
        <v>170198</v>
      </c>
      <c r="B121" s="11">
        <v>0.25</v>
      </c>
      <c r="C121" s="11">
        <v>0</v>
      </c>
      <c r="D121" s="11">
        <v>0.02</v>
      </c>
      <c r="E121" s="11">
        <v>3</v>
      </c>
      <c r="F121" s="88" t="str">
        <f>IF(E121=1,"Occational",IF(E121=2,"Gold","Typical"))</f>
        <v>Typical</v>
      </c>
    </row>
    <row r="122" spans="1:6" ht="14.4">
      <c r="A122" s="88">
        <v>170199</v>
      </c>
      <c r="B122" s="11">
        <v>0.25</v>
      </c>
      <c r="C122" s="11">
        <v>0</v>
      </c>
      <c r="D122" s="11">
        <v>0.01</v>
      </c>
      <c r="E122" s="11">
        <v>3</v>
      </c>
      <c r="F122" s="88" t="str">
        <f>IF(E122=1,"Occational",IF(E122=2,"Gold","Typical"))</f>
        <v>Typical</v>
      </c>
    </row>
    <row r="123" spans="1:6" ht="14.4">
      <c r="A123" s="88">
        <v>170201</v>
      </c>
      <c r="B123" s="11">
        <v>0.24</v>
      </c>
      <c r="C123" s="11">
        <v>0</v>
      </c>
      <c r="D123" s="11">
        <v>0</v>
      </c>
      <c r="E123" s="11">
        <v>3</v>
      </c>
      <c r="F123" s="88" t="str">
        <f>IF(E123=1,"Occational",IF(E123=2,"Gold","Typical"))</f>
        <v>Typical</v>
      </c>
    </row>
    <row r="124" spans="1:6" ht="14.4">
      <c r="A124" s="88">
        <v>170202</v>
      </c>
      <c r="B124" s="11">
        <v>0.24</v>
      </c>
      <c r="C124" s="11">
        <v>0</v>
      </c>
      <c r="D124" s="11">
        <v>0</v>
      </c>
      <c r="E124" s="11">
        <v>3</v>
      </c>
      <c r="F124" s="88" t="str">
        <f>IF(E124=1,"Occational",IF(E124=2,"Gold","Typical"))</f>
        <v>Typical</v>
      </c>
    </row>
    <row r="125" spans="1:6" ht="14.4">
      <c r="A125" s="88">
        <v>170204</v>
      </c>
      <c r="B125" s="11">
        <v>0.22</v>
      </c>
      <c r="C125" s="11">
        <v>0</v>
      </c>
      <c r="D125" s="11">
        <v>0.01</v>
      </c>
      <c r="E125" s="11">
        <v>3</v>
      </c>
      <c r="F125" s="88" t="str">
        <f>IF(E125=1,"Occational",IF(E125=2,"Gold","Typical"))</f>
        <v>Typical</v>
      </c>
    </row>
    <row r="126" spans="1:6" ht="14.4">
      <c r="A126" s="88">
        <v>170205</v>
      </c>
      <c r="B126" s="11">
        <v>0.06</v>
      </c>
      <c r="C126" s="11">
        <v>0.1</v>
      </c>
      <c r="D126" s="11">
        <v>0.04</v>
      </c>
      <c r="E126" s="11">
        <v>3</v>
      </c>
      <c r="F126" s="88" t="str">
        <f>IF(E126=1,"Occational",IF(E126=2,"Gold","Typical"))</f>
        <v>Typical</v>
      </c>
    </row>
    <row r="127" spans="1:6" ht="14.4">
      <c r="A127" s="88">
        <v>170207</v>
      </c>
      <c r="B127" s="11">
        <v>0.21</v>
      </c>
      <c r="C127" s="11">
        <v>0</v>
      </c>
      <c r="D127" s="11">
        <v>0</v>
      </c>
      <c r="E127" s="11">
        <v>3</v>
      </c>
      <c r="F127" s="88" t="str">
        <f>IF(E127=1,"Occational",IF(E127=2,"Gold","Typical"))</f>
        <v>Typical</v>
      </c>
    </row>
    <row r="128" spans="1:6" ht="14.4">
      <c r="A128" s="88">
        <v>170209</v>
      </c>
      <c r="B128" s="11">
        <v>0.2</v>
      </c>
      <c r="C128" s="11">
        <v>0</v>
      </c>
      <c r="D128" s="11">
        <v>0</v>
      </c>
      <c r="E128" s="11">
        <v>3</v>
      </c>
      <c r="F128" s="88" t="str">
        <f>IF(E128=1,"Occational",IF(E128=2,"Gold","Typical"))</f>
        <v>Typical</v>
      </c>
    </row>
    <row r="129" spans="1:6" ht="14.4">
      <c r="A129" s="88">
        <v>170212</v>
      </c>
      <c r="B129" s="11">
        <v>0.19</v>
      </c>
      <c r="C129" s="11">
        <v>0.03</v>
      </c>
      <c r="D129" s="11">
        <v>0.01</v>
      </c>
      <c r="E129" s="11">
        <v>3</v>
      </c>
      <c r="F129" s="88" t="str">
        <f>IF(E129=1,"Occational",IF(E129=2,"Gold","Typical"))</f>
        <v>Typical</v>
      </c>
    </row>
    <row r="130" spans="1:6" ht="14.4">
      <c r="A130" s="88">
        <v>170216</v>
      </c>
      <c r="B130" s="11">
        <v>0.18</v>
      </c>
      <c r="C130" s="11">
        <v>0.03</v>
      </c>
      <c r="D130" s="11">
        <v>0</v>
      </c>
      <c r="E130" s="11">
        <v>3</v>
      </c>
      <c r="F130" s="88" t="str">
        <f>IF(E130=1,"Occational",IF(E130=2,"Gold","Typical"))</f>
        <v>Typical</v>
      </c>
    </row>
    <row r="131" spans="1:6" ht="14.4">
      <c r="A131" s="88">
        <v>170218</v>
      </c>
      <c r="B131" s="11">
        <v>0.05</v>
      </c>
      <c r="C131" s="11">
        <v>0</v>
      </c>
      <c r="D131" s="11">
        <v>0</v>
      </c>
      <c r="E131" s="11">
        <v>3</v>
      </c>
      <c r="F131" s="88" t="str">
        <f>IF(E131=1,"Occational",IF(E131=2,"Gold","Typical"))</f>
        <v>Typical</v>
      </c>
    </row>
    <row r="132" spans="1:6" ht="14.4">
      <c r="A132" s="88">
        <v>170222</v>
      </c>
      <c r="B132" s="11">
        <v>0.17</v>
      </c>
      <c r="C132" s="11">
        <v>0</v>
      </c>
      <c r="D132" s="11">
        <v>0.01</v>
      </c>
      <c r="E132" s="11">
        <v>3</v>
      </c>
      <c r="F132" s="88" t="str">
        <f>IF(E132=1,"Occational",IF(E132=2,"Gold","Typical"))</f>
        <v>Typical</v>
      </c>
    </row>
    <row r="133" spans="1:6" ht="14.4">
      <c r="A133" s="88">
        <v>170223</v>
      </c>
      <c r="B133" s="11">
        <v>0.17</v>
      </c>
      <c r="C133" s="11">
        <v>0</v>
      </c>
      <c r="D133" s="11">
        <v>0.01</v>
      </c>
      <c r="E133" s="11">
        <v>3</v>
      </c>
      <c r="F133" s="88" t="str">
        <f>IF(E133=1,"Occational",IF(E133=2,"Gold","Typical"))</f>
        <v>Typical</v>
      </c>
    </row>
    <row r="134" spans="1:6" ht="14.4">
      <c r="A134" s="88">
        <v>170225</v>
      </c>
      <c r="B134" s="11">
        <v>0.16</v>
      </c>
      <c r="C134" s="11">
        <v>0</v>
      </c>
      <c r="D134" s="11">
        <v>0</v>
      </c>
      <c r="E134" s="11">
        <v>3</v>
      </c>
      <c r="F134" s="88" t="str">
        <f>IF(E134=1,"Occational",IF(E134=2,"Gold","Typical"))</f>
        <v>Typical</v>
      </c>
    </row>
    <row r="135" spans="1:6" ht="14.4">
      <c r="A135" s="88">
        <v>170226</v>
      </c>
      <c r="B135" s="11">
        <v>0.07</v>
      </c>
      <c r="C135" s="11">
        <v>0.1</v>
      </c>
      <c r="D135" s="11">
        <v>0.03</v>
      </c>
      <c r="E135" s="11">
        <v>3</v>
      </c>
      <c r="F135" s="88" t="str">
        <f>IF(E135=1,"Occational",IF(E135=2,"Gold","Typical"))</f>
        <v>Typical</v>
      </c>
    </row>
    <row r="136" spans="1:6" ht="14.4">
      <c r="A136" s="88">
        <v>170229</v>
      </c>
      <c r="B136" s="11">
        <v>0.14</v>
      </c>
      <c r="C136" s="11">
        <v>0.03</v>
      </c>
      <c r="D136" s="11">
        <v>0</v>
      </c>
      <c r="E136" s="11">
        <v>3</v>
      </c>
      <c r="F136" s="88" t="str">
        <f>IF(E136=1,"Occational",IF(E136=2,"Gold","Typical"))</f>
        <v>Typical</v>
      </c>
    </row>
    <row r="137" spans="1:6" ht="14.4">
      <c r="A137" s="88">
        <v>170230</v>
      </c>
      <c r="B137" s="11">
        <v>0.14</v>
      </c>
      <c r="C137" s="11">
        <v>0</v>
      </c>
      <c r="D137" s="11">
        <v>0</v>
      </c>
      <c r="E137" s="11">
        <v>3</v>
      </c>
      <c r="F137" s="88" t="str">
        <f>IF(E137=1,"Occational",IF(E137=2,"Gold","Typical"))</f>
        <v>Typical</v>
      </c>
    </row>
    <row r="138" spans="1:6" ht="14.4">
      <c r="A138" s="88">
        <v>170231</v>
      </c>
      <c r="B138" s="11">
        <v>0.03</v>
      </c>
      <c r="C138" s="11">
        <v>0.07</v>
      </c>
      <c r="D138" s="11">
        <v>0.02</v>
      </c>
      <c r="E138" s="11">
        <v>3</v>
      </c>
      <c r="F138" s="88" t="str">
        <f>IF(E138=1,"Occational",IF(E138=2,"Gold","Typical"))</f>
        <v>Typical</v>
      </c>
    </row>
    <row r="139" spans="1:6" ht="14.4">
      <c r="A139" s="88">
        <v>170236</v>
      </c>
      <c r="B139" s="11">
        <v>0.13</v>
      </c>
      <c r="C139" s="11">
        <v>0</v>
      </c>
      <c r="D139" s="11">
        <v>0.01</v>
      </c>
      <c r="E139" s="11">
        <v>3</v>
      </c>
      <c r="F139" s="88" t="str">
        <f>IF(E139=1,"Occational",IF(E139=2,"Gold","Typical"))</f>
        <v>Typical</v>
      </c>
    </row>
    <row r="140" spans="1:6" ht="14.4">
      <c r="A140" s="88">
        <v>170243</v>
      </c>
      <c r="B140" s="11">
        <v>0.01</v>
      </c>
      <c r="C140" s="11">
        <v>0.03</v>
      </c>
      <c r="D140" s="11">
        <v>0.01</v>
      </c>
      <c r="E140" s="11">
        <v>3</v>
      </c>
      <c r="F140" s="88" t="str">
        <f>IF(E140=1,"Occational",IF(E140=2,"Gold","Typical"))</f>
        <v>Typical</v>
      </c>
    </row>
    <row r="141" spans="1:6" ht="14.4">
      <c r="A141" s="88">
        <v>170250</v>
      </c>
      <c r="B141" s="11">
        <v>0.09</v>
      </c>
      <c r="C141" s="11">
        <v>0</v>
      </c>
      <c r="D141" s="11">
        <v>0.14</v>
      </c>
      <c r="E141" s="11">
        <v>3</v>
      </c>
      <c r="F141" s="88" t="str">
        <f>IF(E141=1,"Occational",IF(E141=2,"Gold","Typical"))</f>
        <v>Typical</v>
      </c>
    </row>
    <row r="142" spans="1:6" ht="14.4">
      <c r="A142" s="88">
        <v>170251</v>
      </c>
      <c r="B142" s="11">
        <v>0.09</v>
      </c>
      <c r="C142" s="11">
        <v>0.03</v>
      </c>
      <c r="D142" s="11">
        <v>0</v>
      </c>
      <c r="E142" s="11">
        <v>3</v>
      </c>
      <c r="F142" s="88" t="str">
        <f>IF(E142=1,"Occational",IF(E142=2,"Gold","Typical"))</f>
        <v>Typical</v>
      </c>
    </row>
    <row r="143" spans="1:6" ht="14.4">
      <c r="A143" s="88">
        <v>170253</v>
      </c>
      <c r="B143" s="11">
        <v>0.09</v>
      </c>
      <c r="C143" s="11">
        <v>0</v>
      </c>
      <c r="D143" s="11">
        <v>0.02</v>
      </c>
      <c r="E143" s="11">
        <v>3</v>
      </c>
      <c r="F143" s="88" t="str">
        <f>IF(E143=1,"Occational",IF(E143=2,"Gold","Typical"))</f>
        <v>Typical</v>
      </c>
    </row>
    <row r="144" spans="1:6" ht="14.4">
      <c r="A144" s="88">
        <v>170255</v>
      </c>
      <c r="B144" s="11">
        <v>0.08</v>
      </c>
      <c r="C144" s="11">
        <v>0</v>
      </c>
      <c r="D144" s="11">
        <v>0</v>
      </c>
      <c r="E144" s="11">
        <v>3</v>
      </c>
      <c r="F144" s="88" t="str">
        <f>IF(E144=1,"Occational",IF(E144=2,"Gold","Typical"))</f>
        <v>Typical</v>
      </c>
    </row>
    <row r="145" spans="1:6" ht="14.4">
      <c r="A145" s="88">
        <v>170256</v>
      </c>
      <c r="B145" s="11">
        <v>0.07</v>
      </c>
      <c r="C145" s="11">
        <v>0.03</v>
      </c>
      <c r="D145" s="11">
        <v>0.01</v>
      </c>
      <c r="E145" s="11">
        <v>3</v>
      </c>
      <c r="F145" s="88" t="str">
        <f>IF(E145=1,"Occational",IF(E145=2,"Gold","Typical"))</f>
        <v>Typical</v>
      </c>
    </row>
    <row r="146" spans="1:6" ht="14.4">
      <c r="A146" s="88">
        <v>170259</v>
      </c>
      <c r="B146" s="11">
        <v>0.07</v>
      </c>
      <c r="C146" s="11">
        <v>0</v>
      </c>
      <c r="D146" s="11">
        <v>0.02</v>
      </c>
      <c r="E146" s="11">
        <v>3</v>
      </c>
      <c r="F146" s="88" t="str">
        <f>IF(E146=1,"Occational",IF(E146=2,"Gold","Typical"))</f>
        <v>Typical</v>
      </c>
    </row>
    <row r="147" spans="1:6" ht="14.4">
      <c r="A147" s="88">
        <v>170261</v>
      </c>
      <c r="B147" s="11">
        <v>0.07</v>
      </c>
      <c r="C147" s="11">
        <v>0</v>
      </c>
      <c r="D147" s="11">
        <v>0.03</v>
      </c>
      <c r="E147" s="11">
        <v>3</v>
      </c>
      <c r="F147" s="88" t="str">
        <f>IF(E147=1,"Occational",IF(E147=2,"Gold","Typical"))</f>
        <v>Typical</v>
      </c>
    </row>
    <row r="148" spans="1:6" ht="14.4">
      <c r="A148" s="88">
        <v>170263</v>
      </c>
      <c r="B148" s="11">
        <v>0.06</v>
      </c>
      <c r="C148" s="11">
        <v>0</v>
      </c>
      <c r="D148" s="11">
        <v>0</v>
      </c>
      <c r="E148" s="11">
        <v>3</v>
      </c>
      <c r="F148" s="88" t="str">
        <f>IF(E148=1,"Occational",IF(E148=2,"Gold","Typical"))</f>
        <v>Typical</v>
      </c>
    </row>
    <row r="149" spans="1:6" ht="14.4">
      <c r="A149" s="88">
        <v>170266</v>
      </c>
      <c r="B149" s="11">
        <v>0.03</v>
      </c>
      <c r="C149" s="11">
        <v>0</v>
      </c>
      <c r="D149" s="11">
        <v>0</v>
      </c>
      <c r="E149" s="11">
        <v>3</v>
      </c>
      <c r="F149" s="88" t="str">
        <f>IF(E149=1,"Occational",IF(E149=2,"Gold","Typical"))</f>
        <v>Typical</v>
      </c>
    </row>
    <row r="150" spans="1:6" ht="14.4">
      <c r="A150" s="88">
        <v>170270</v>
      </c>
      <c r="B150" s="11">
        <v>0.78</v>
      </c>
      <c r="C150" s="11">
        <v>0</v>
      </c>
      <c r="D150" s="11">
        <v>0.02</v>
      </c>
      <c r="E150" s="11">
        <v>1</v>
      </c>
      <c r="F150" s="88" t="str">
        <f>IF(E150=1,"Occational",IF(E150=2,"Gold","Typical"))</f>
        <v>Occational</v>
      </c>
    </row>
    <row r="151" spans="1:6" ht="14.4">
      <c r="A151" s="88">
        <v>170281</v>
      </c>
      <c r="B151" s="11">
        <v>0.93</v>
      </c>
      <c r="C151" s="11">
        <v>0</v>
      </c>
      <c r="D151" s="11">
        <v>0.02</v>
      </c>
      <c r="E151" s="11">
        <v>1</v>
      </c>
      <c r="F151" s="88" t="str">
        <f>IF(E151=1,"Occational",IF(E151=2,"Gold","Typical"))</f>
        <v>Occational</v>
      </c>
    </row>
    <row r="152" spans="1:6" ht="14.4">
      <c r="A152" s="88">
        <v>170282</v>
      </c>
      <c r="B152" s="11">
        <v>0.95</v>
      </c>
      <c r="C152" s="11">
        <v>0</v>
      </c>
      <c r="D152" s="11">
        <v>0.01</v>
      </c>
      <c r="E152" s="11">
        <v>1</v>
      </c>
      <c r="F152" s="88" t="str">
        <f>IF(E152=1,"Occational",IF(E152=2,"Gold","Typical"))</f>
        <v>Occational</v>
      </c>
    </row>
    <row r="153" spans="1:6" ht="14.4">
      <c r="A153" s="88">
        <v>170283</v>
      </c>
      <c r="B153" s="11">
        <v>0.94</v>
      </c>
      <c r="C153" s="11">
        <v>0</v>
      </c>
      <c r="D153" s="11">
        <v>0.01</v>
      </c>
      <c r="E153" s="11">
        <v>1</v>
      </c>
      <c r="F153" s="88" t="str">
        <f>IF(E153=1,"Occational",IF(E153=2,"Gold","Typical"))</f>
        <v>Occational</v>
      </c>
    </row>
    <row r="154" spans="1:6" ht="14.4">
      <c r="A154" s="88">
        <v>170284</v>
      </c>
      <c r="B154" s="11">
        <v>0.53</v>
      </c>
      <c r="C154" s="11">
        <v>0.17</v>
      </c>
      <c r="D154" s="11">
        <v>0.15</v>
      </c>
      <c r="E154" s="11">
        <v>1</v>
      </c>
      <c r="F154" s="88" t="str">
        <f>IF(E154=1,"Occational",IF(E154=2,"Gold","Typical"))</f>
        <v>Occational</v>
      </c>
    </row>
    <row r="155" spans="1:6" ht="14.4">
      <c r="A155" s="88">
        <v>170285</v>
      </c>
      <c r="B155" s="11">
        <v>0.91</v>
      </c>
      <c r="C155" s="11">
        <v>0</v>
      </c>
      <c r="D155" s="11">
        <v>0.02</v>
      </c>
      <c r="E155" s="11">
        <v>1</v>
      </c>
      <c r="F155" s="88" t="str">
        <f>IF(E155=1,"Occational",IF(E155=2,"Gold","Typical"))</f>
        <v>Occational</v>
      </c>
    </row>
    <row r="156" spans="1:6" ht="14.4">
      <c r="A156" s="88">
        <v>170286</v>
      </c>
      <c r="B156" s="11">
        <v>0.91</v>
      </c>
      <c r="C156" s="11">
        <v>0</v>
      </c>
      <c r="D156" s="11">
        <v>0.01</v>
      </c>
      <c r="E156" s="11">
        <v>1</v>
      </c>
      <c r="F156" s="88" t="str">
        <f>IF(E156=1,"Occational",IF(E156=2,"Gold","Typical"))</f>
        <v>Occational</v>
      </c>
    </row>
    <row r="157" spans="1:6" ht="14.4">
      <c r="A157" s="88">
        <v>170287</v>
      </c>
      <c r="B157" s="11">
        <v>0.89</v>
      </c>
      <c r="C157" s="11">
        <v>0</v>
      </c>
      <c r="D157" s="11">
        <v>0.09</v>
      </c>
      <c r="E157" s="11">
        <v>1</v>
      </c>
      <c r="F157" s="88" t="str">
        <f>IF(E157=1,"Occational",IF(E157=2,"Gold","Typical"))</f>
        <v>Occational</v>
      </c>
    </row>
    <row r="158" spans="1:6" ht="14.4">
      <c r="A158" s="88">
        <v>170288</v>
      </c>
      <c r="B158" s="11">
        <v>0.88</v>
      </c>
      <c r="C158" s="11">
        <v>0</v>
      </c>
      <c r="D158" s="11">
        <v>0</v>
      </c>
      <c r="E158" s="11">
        <v>1</v>
      </c>
      <c r="F158" s="88" t="str">
        <f>IF(E158=1,"Occational",IF(E158=2,"Gold","Typical"))</f>
        <v>Occational</v>
      </c>
    </row>
    <row r="159" spans="1:6" ht="14.4">
      <c r="A159" s="88">
        <v>170290</v>
      </c>
      <c r="B159" s="11">
        <v>0.87</v>
      </c>
      <c r="C159" s="11">
        <v>0</v>
      </c>
      <c r="D159" s="11">
        <v>0.01</v>
      </c>
      <c r="E159" s="11">
        <v>1</v>
      </c>
      <c r="F159" s="88" t="str">
        <f>IF(E159=1,"Occational",IF(E159=2,"Gold","Typical"))</f>
        <v>Occational</v>
      </c>
    </row>
    <row r="160" spans="1:6" ht="14.4">
      <c r="A160" s="88">
        <v>170291</v>
      </c>
      <c r="B160" s="11">
        <v>0.86</v>
      </c>
      <c r="C160" s="11">
        <v>0</v>
      </c>
      <c r="D160" s="11">
        <v>0.04</v>
      </c>
      <c r="E160" s="11">
        <v>1</v>
      </c>
      <c r="F160" s="88" t="str">
        <f>IF(E160=1,"Occational",IF(E160=2,"Gold","Typical"))</f>
        <v>Occational</v>
      </c>
    </row>
    <row r="161" spans="1:6" ht="14.4">
      <c r="A161" s="88">
        <v>170292</v>
      </c>
      <c r="B161" s="11">
        <v>0.85</v>
      </c>
      <c r="C161" s="11">
        <v>0.07</v>
      </c>
      <c r="D161" s="11">
        <v>0.04</v>
      </c>
      <c r="E161" s="11">
        <v>1</v>
      </c>
      <c r="F161" s="88" t="str">
        <f>IF(E161=1,"Occational",IF(E161=2,"Gold","Typical"))</f>
        <v>Occational</v>
      </c>
    </row>
    <row r="162" spans="1:6" ht="14.4">
      <c r="A162" s="88">
        <v>170295</v>
      </c>
      <c r="B162" s="11">
        <v>0.84</v>
      </c>
      <c r="C162" s="11">
        <v>0</v>
      </c>
      <c r="D162" s="11">
        <v>0</v>
      </c>
      <c r="E162" s="11">
        <v>1</v>
      </c>
      <c r="F162" s="88" t="str">
        <f>IF(E162=1,"Occational",IF(E162=2,"Gold","Typical"))</f>
        <v>Occational</v>
      </c>
    </row>
    <row r="163" spans="1:6" ht="14.4">
      <c r="A163" s="88">
        <v>170296</v>
      </c>
      <c r="B163" s="11">
        <v>0.9</v>
      </c>
      <c r="C163" s="11">
        <v>0</v>
      </c>
      <c r="D163" s="11">
        <v>0</v>
      </c>
      <c r="E163" s="11">
        <v>1</v>
      </c>
      <c r="F163" s="88" t="str">
        <f>IF(E163=1,"Occational",IF(E163=2,"Gold","Typical"))</f>
        <v>Occational</v>
      </c>
    </row>
    <row r="164" spans="1:6" ht="14.4">
      <c r="A164" s="88">
        <v>170297</v>
      </c>
      <c r="B164" s="11">
        <v>0.86</v>
      </c>
      <c r="C164" s="11">
        <v>0</v>
      </c>
      <c r="D164" s="11">
        <v>0</v>
      </c>
      <c r="E164" s="11">
        <v>1</v>
      </c>
      <c r="F164" s="88" t="str">
        <f>IF(E164=1,"Occational",IF(E164=2,"Gold","Typical"))</f>
        <v>Occational</v>
      </c>
    </row>
    <row r="165" spans="1:6" ht="14.4">
      <c r="A165" s="88">
        <v>170300</v>
      </c>
      <c r="B165" s="11">
        <v>0.82</v>
      </c>
      <c r="C165" s="11">
        <v>0</v>
      </c>
      <c r="D165" s="11">
        <v>0.13</v>
      </c>
      <c r="E165" s="11">
        <v>1</v>
      </c>
      <c r="F165" s="88" t="str">
        <f>IF(E165=1,"Occational",IF(E165=2,"Gold","Typical"))</f>
        <v>Occational</v>
      </c>
    </row>
    <row r="166" spans="1:6" ht="14.4">
      <c r="A166" s="88">
        <v>170301</v>
      </c>
      <c r="B166" s="11">
        <v>0.8</v>
      </c>
      <c r="C166" s="11">
        <v>0</v>
      </c>
      <c r="D166" s="11">
        <v>0.02</v>
      </c>
      <c r="E166" s="11">
        <v>1</v>
      </c>
      <c r="F166" s="88" t="str">
        <f>IF(E166=1,"Occational",IF(E166=2,"Gold","Typical"))</f>
        <v>Occational</v>
      </c>
    </row>
    <row r="167" spans="1:6" ht="14.4">
      <c r="A167" s="88">
        <v>170302</v>
      </c>
      <c r="B167" s="11">
        <v>0.8</v>
      </c>
      <c r="C167" s="11">
        <v>0</v>
      </c>
      <c r="D167" s="11">
        <v>0.01</v>
      </c>
      <c r="E167" s="11">
        <v>1</v>
      </c>
      <c r="F167" s="88" t="str">
        <f>IF(E167=1,"Occational",IF(E167=2,"Gold","Typical"))</f>
        <v>Occational</v>
      </c>
    </row>
    <row r="168" spans="1:6" ht="14.4">
      <c r="A168" s="88">
        <v>170303</v>
      </c>
      <c r="B168" s="11">
        <v>0.79</v>
      </c>
      <c r="C168" s="11">
        <v>0.03</v>
      </c>
      <c r="D168" s="11">
        <v>0.01</v>
      </c>
      <c r="E168" s="11">
        <v>1</v>
      </c>
      <c r="F168" s="88" t="str">
        <f>IF(E168=1,"Occational",IF(E168=2,"Gold","Typical"))</f>
        <v>Occational</v>
      </c>
    </row>
    <row r="169" spans="1:6" ht="14.4">
      <c r="A169" s="88">
        <v>170305</v>
      </c>
      <c r="B169" s="11">
        <v>0.78</v>
      </c>
      <c r="C169" s="11">
        <v>0</v>
      </c>
      <c r="D169" s="11">
        <v>0.02</v>
      </c>
      <c r="E169" s="11">
        <v>1</v>
      </c>
      <c r="F169" s="88" t="str">
        <f>IF(E169=1,"Occational",IF(E169=2,"Gold","Typical"))</f>
        <v>Occational</v>
      </c>
    </row>
    <row r="170" spans="1:6" ht="14.4">
      <c r="A170" s="88">
        <v>170306</v>
      </c>
      <c r="B170" s="11">
        <v>0.78</v>
      </c>
      <c r="C170" s="11">
        <v>0</v>
      </c>
      <c r="D170" s="11">
        <v>0.02</v>
      </c>
      <c r="E170" s="11">
        <v>1</v>
      </c>
      <c r="F170" s="88" t="str">
        <f>IF(E170=1,"Occational",IF(E170=2,"Gold","Typical"))</f>
        <v>Occational</v>
      </c>
    </row>
    <row r="171" spans="1:6" ht="14.4">
      <c r="A171" s="88">
        <v>170308</v>
      </c>
      <c r="B171" s="11">
        <v>0.83</v>
      </c>
      <c r="C171" s="11">
        <v>0</v>
      </c>
      <c r="D171" s="11">
        <v>0</v>
      </c>
      <c r="E171" s="11">
        <v>1</v>
      </c>
      <c r="F171" s="88" t="str">
        <f>IF(E171=1,"Occational",IF(E171=2,"Gold","Typical"))</f>
        <v>Occational</v>
      </c>
    </row>
    <row r="172" spans="1:6" ht="14.4">
      <c r="A172" s="88">
        <v>170309</v>
      </c>
      <c r="B172" s="11">
        <v>0.83</v>
      </c>
      <c r="C172" s="11">
        <v>0</v>
      </c>
      <c r="D172" s="11">
        <v>0</v>
      </c>
      <c r="E172" s="11">
        <v>1</v>
      </c>
      <c r="F172" s="88" t="str">
        <f>IF(E172=1,"Occational",IF(E172=2,"Gold","Typical"))</f>
        <v>Occational</v>
      </c>
    </row>
    <row r="173" spans="1:6" ht="14.4">
      <c r="A173" s="88">
        <v>170310</v>
      </c>
      <c r="B173" s="11">
        <v>0.81</v>
      </c>
      <c r="C173" s="11">
        <v>0</v>
      </c>
      <c r="D173" s="11">
        <v>0</v>
      </c>
      <c r="E173" s="11">
        <v>1</v>
      </c>
      <c r="F173" s="88" t="str">
        <f>IF(E173=1,"Occational",IF(E173=2,"Gold","Typical"))</f>
        <v>Occational</v>
      </c>
    </row>
    <row r="174" spans="1:6" ht="14.4">
      <c r="A174" s="88">
        <v>170311</v>
      </c>
      <c r="B174" s="11">
        <v>0.8</v>
      </c>
      <c r="C174" s="11">
        <v>0</v>
      </c>
      <c r="D174" s="11">
        <v>0</v>
      </c>
      <c r="E174" s="11">
        <v>1</v>
      </c>
      <c r="F174" s="88" t="str">
        <f>IF(E174=1,"Occational",IF(E174=2,"Gold","Typical"))</f>
        <v>Occational</v>
      </c>
    </row>
    <row r="175" spans="1:6" ht="14.4">
      <c r="A175" s="88">
        <v>170312</v>
      </c>
      <c r="B175" s="11">
        <v>0.78</v>
      </c>
      <c r="C175" s="11">
        <v>0.03</v>
      </c>
      <c r="D175" s="11">
        <v>0</v>
      </c>
      <c r="E175" s="11">
        <v>1</v>
      </c>
      <c r="F175" s="88" t="str">
        <f>IF(E175=1,"Occational",IF(E175=2,"Gold","Typical"))</f>
        <v>Occational</v>
      </c>
    </row>
    <row r="176" spans="1:6" ht="14.4">
      <c r="A176" s="88">
        <v>170313</v>
      </c>
      <c r="B176" s="11">
        <v>0.8</v>
      </c>
      <c r="C176" s="11">
        <v>0</v>
      </c>
      <c r="D176" s="11">
        <v>0</v>
      </c>
      <c r="E176" s="11">
        <v>1</v>
      </c>
      <c r="F176" s="88" t="str">
        <f>IF(E176=1,"Occational",IF(E176=2,"Gold","Typical"))</f>
        <v>Occational</v>
      </c>
    </row>
    <row r="177" spans="1:6" ht="14.4">
      <c r="A177" s="88">
        <v>170314</v>
      </c>
      <c r="B177" s="11">
        <v>0.79</v>
      </c>
      <c r="C177" s="11">
        <v>0</v>
      </c>
      <c r="D177" s="11">
        <v>0</v>
      </c>
      <c r="E177" s="11">
        <v>1</v>
      </c>
      <c r="F177" s="88" t="str">
        <f>IF(E177=1,"Occational",IF(E177=2,"Gold","Typical"))</f>
        <v>Occational</v>
      </c>
    </row>
    <row r="178" spans="1:6" ht="14.4">
      <c r="A178" s="88">
        <v>170321</v>
      </c>
      <c r="B178" s="11">
        <v>0.8</v>
      </c>
      <c r="C178" s="11">
        <v>0</v>
      </c>
      <c r="D178" s="11">
        <v>0</v>
      </c>
      <c r="E178" s="11">
        <v>1</v>
      </c>
      <c r="F178" s="88" t="str">
        <f>IF(E178=1,"Occational",IF(E178=2,"Gold","Typical"))</f>
        <v>Occational</v>
      </c>
    </row>
    <row r="179" spans="1:6" ht="14.4">
      <c r="A179" s="88">
        <v>170323</v>
      </c>
      <c r="B179" s="11">
        <v>0.76</v>
      </c>
      <c r="C179" s="11">
        <v>0.03</v>
      </c>
      <c r="D179" s="11">
        <v>0</v>
      </c>
      <c r="E179" s="11">
        <v>1</v>
      </c>
      <c r="F179" s="88" t="str">
        <f>IF(E179=1,"Occational",IF(E179=2,"Gold","Typical"))</f>
        <v>Occational</v>
      </c>
    </row>
    <row r="180" spans="1:6" ht="14.4">
      <c r="A180" s="88">
        <v>170325</v>
      </c>
      <c r="B180" s="11">
        <v>0.75</v>
      </c>
      <c r="C180" s="11">
        <v>0</v>
      </c>
      <c r="D180" s="11">
        <v>0.01</v>
      </c>
      <c r="E180" s="11">
        <v>1</v>
      </c>
      <c r="F180" s="88" t="str">
        <f>IF(E180=1,"Occational",IF(E180=2,"Gold","Typical"))</f>
        <v>Occational</v>
      </c>
    </row>
    <row r="181" spans="1:6" ht="14.4">
      <c r="A181" s="88">
        <v>170326</v>
      </c>
      <c r="B181" s="11">
        <v>0.75</v>
      </c>
      <c r="C181" s="11">
        <v>0</v>
      </c>
      <c r="D181" s="11">
        <v>0.01</v>
      </c>
      <c r="E181" s="11">
        <v>1</v>
      </c>
      <c r="F181" s="88" t="str">
        <f>IF(E181=1,"Occational",IF(E181=2,"Gold","Typical"))</f>
        <v>Occational</v>
      </c>
    </row>
    <row r="182" spans="1:6" ht="14.4">
      <c r="A182" s="88">
        <v>170327</v>
      </c>
      <c r="B182" s="11">
        <v>0.74</v>
      </c>
      <c r="C182" s="11">
        <v>0</v>
      </c>
      <c r="D182" s="11">
        <v>0.06</v>
      </c>
      <c r="E182" s="11">
        <v>1</v>
      </c>
      <c r="F182" s="88" t="str">
        <f>IF(E182=1,"Occational",IF(E182=2,"Gold","Typical"))</f>
        <v>Occational</v>
      </c>
    </row>
    <row r="183" spans="1:6" ht="14.4">
      <c r="A183" s="88">
        <v>170328</v>
      </c>
      <c r="B183" s="11">
        <v>0.72</v>
      </c>
      <c r="C183" s="11">
        <v>0</v>
      </c>
      <c r="D183" s="11">
        <v>0.02</v>
      </c>
      <c r="E183" s="11">
        <v>1</v>
      </c>
      <c r="F183" s="88" t="str">
        <f>IF(E183=1,"Occational",IF(E183=2,"Gold","Typical"))</f>
        <v>Occational</v>
      </c>
    </row>
    <row r="184" spans="1:6" ht="14.4">
      <c r="A184" s="88">
        <v>170329</v>
      </c>
      <c r="B184" s="11">
        <v>0.68</v>
      </c>
      <c r="C184" s="11">
        <v>0</v>
      </c>
      <c r="D184" s="11">
        <v>0.01</v>
      </c>
      <c r="E184" s="11">
        <v>1</v>
      </c>
      <c r="F184" s="88" t="str">
        <f>IF(E184=1,"Occational",IF(E184=2,"Gold","Typical"))</f>
        <v>Occational</v>
      </c>
    </row>
    <row r="185" spans="1:6" ht="14.4">
      <c r="A185" s="88">
        <v>170330</v>
      </c>
      <c r="B185" s="11">
        <v>0.68</v>
      </c>
      <c r="C185" s="11">
        <v>0</v>
      </c>
      <c r="D185" s="11">
        <v>0.02</v>
      </c>
      <c r="E185" s="11">
        <v>1</v>
      </c>
      <c r="F185" s="88" t="str">
        <f>IF(E185=1,"Occational",IF(E185=2,"Gold","Typical"))</f>
        <v>Occational</v>
      </c>
    </row>
    <row r="186" spans="1:6" ht="14.4">
      <c r="A186" s="88">
        <v>170331</v>
      </c>
      <c r="B186" s="11">
        <v>0.68</v>
      </c>
      <c r="C186" s="11">
        <v>0</v>
      </c>
      <c r="D186" s="11">
        <v>0.29</v>
      </c>
      <c r="E186" s="11">
        <v>1</v>
      </c>
      <c r="F186" s="88" t="str">
        <f>IF(E186=1,"Occational",IF(E186=2,"Gold","Typical"))</f>
        <v>Occational</v>
      </c>
    </row>
    <row r="187" spans="1:6" ht="14.4">
      <c r="A187" s="88">
        <v>170332</v>
      </c>
      <c r="B187" s="11">
        <v>0.75</v>
      </c>
      <c r="C187" s="11">
        <v>0</v>
      </c>
      <c r="D187" s="11">
        <v>0.01</v>
      </c>
      <c r="E187" s="11">
        <v>1</v>
      </c>
      <c r="F187" s="88" t="str">
        <f>IF(E187=1,"Occational",IF(E187=2,"Gold","Typical"))</f>
        <v>Occational</v>
      </c>
    </row>
    <row r="188" spans="1:6" ht="14.4">
      <c r="A188" s="88">
        <v>170336</v>
      </c>
      <c r="B188" s="11">
        <v>0.71</v>
      </c>
      <c r="C188" s="11">
        <v>0</v>
      </c>
      <c r="D188" s="11">
        <v>0</v>
      </c>
      <c r="E188" s="11">
        <v>1</v>
      </c>
      <c r="F188" s="88" t="str">
        <f>IF(E188=1,"Occational",IF(E188=2,"Gold","Typical"))</f>
        <v>Occational</v>
      </c>
    </row>
    <row r="189" spans="1:6" ht="14.4">
      <c r="A189" s="88">
        <v>170337</v>
      </c>
      <c r="B189" s="11">
        <v>0.44</v>
      </c>
      <c r="C189" s="11">
        <v>0.24</v>
      </c>
      <c r="D189" s="11">
        <v>0.05</v>
      </c>
      <c r="E189" s="11">
        <v>3</v>
      </c>
      <c r="F189" s="88" t="str">
        <f>IF(E189=1,"Occational",IF(E189=2,"Gold","Typical"))</f>
        <v>Typical</v>
      </c>
    </row>
    <row r="190" spans="1:6" ht="14.4">
      <c r="A190" s="88">
        <v>170339</v>
      </c>
      <c r="B190" s="11">
        <v>0.11</v>
      </c>
      <c r="C190" s="11">
        <v>0.41</v>
      </c>
      <c r="D190" s="11">
        <v>0.13</v>
      </c>
      <c r="E190" s="11">
        <v>3</v>
      </c>
      <c r="F190" s="88" t="str">
        <f>IF(E190=1,"Occational",IF(E190=2,"Gold","Typical"))</f>
        <v>Typical</v>
      </c>
    </row>
    <row r="191" spans="1:6" ht="14.4">
      <c r="A191" s="88">
        <v>170340</v>
      </c>
      <c r="B191" s="11">
        <v>0.6</v>
      </c>
      <c r="C191" s="11">
        <v>0.1</v>
      </c>
      <c r="D191" s="11">
        <v>0.02</v>
      </c>
      <c r="E191" s="11">
        <v>1</v>
      </c>
      <c r="F191" s="88" t="str">
        <f>IF(E191=1,"Occational",IF(E191=2,"Gold","Typical"))</f>
        <v>Occational</v>
      </c>
    </row>
    <row r="192" spans="1:6" ht="14.4">
      <c r="A192" s="88">
        <v>170341</v>
      </c>
      <c r="B192" s="11">
        <v>0.74</v>
      </c>
      <c r="C192" s="11">
        <v>0</v>
      </c>
      <c r="D192" s="11">
        <v>0</v>
      </c>
      <c r="E192" s="11">
        <v>1</v>
      </c>
      <c r="F192" s="88" t="str">
        <f>IF(E192=1,"Occational",IF(E192=2,"Gold","Typical"))</f>
        <v>Occational</v>
      </c>
    </row>
    <row r="193" spans="1:6" ht="14.4">
      <c r="A193" s="88">
        <v>170343</v>
      </c>
      <c r="B193" s="11">
        <v>0.03</v>
      </c>
      <c r="C193" s="11">
        <v>0.03</v>
      </c>
      <c r="D193" s="11">
        <v>0.28</v>
      </c>
      <c r="E193" s="11">
        <v>3</v>
      </c>
      <c r="F193" s="88" t="str">
        <f>IF(E193=1,"Occational",IF(E193=2,"Gold","Typical"))</f>
        <v>Typical</v>
      </c>
    </row>
    <row r="194" spans="1:6" ht="14.4">
      <c r="A194" s="88">
        <v>170344</v>
      </c>
      <c r="B194" s="11">
        <v>0.66</v>
      </c>
      <c r="C194" s="11">
        <v>0</v>
      </c>
      <c r="D194" s="11">
        <v>0</v>
      </c>
      <c r="E194" s="11">
        <v>1</v>
      </c>
      <c r="F194" s="88" t="str">
        <f>IF(E194=1,"Occational",IF(E194=2,"Gold","Typical"))</f>
        <v>Occational</v>
      </c>
    </row>
    <row r="195" spans="1:6" ht="14.4">
      <c r="A195" s="88">
        <v>170345</v>
      </c>
      <c r="B195" s="11">
        <v>0.65</v>
      </c>
      <c r="C195" s="11">
        <v>0</v>
      </c>
      <c r="D195" s="11">
        <v>0</v>
      </c>
      <c r="E195" s="11">
        <v>1</v>
      </c>
      <c r="F195" s="88" t="str">
        <f>IF(E195=1,"Occational",IF(E195=2,"Gold","Typical"))</f>
        <v>Occational</v>
      </c>
    </row>
    <row r="196" spans="1:6" ht="14.4">
      <c r="A196" s="88">
        <v>170346</v>
      </c>
      <c r="B196" s="11">
        <v>0.65</v>
      </c>
      <c r="C196" s="11">
        <v>0</v>
      </c>
      <c r="D196" s="11">
        <v>0</v>
      </c>
      <c r="E196" s="11">
        <v>1</v>
      </c>
      <c r="F196" s="88" t="str">
        <f>IF(E196=1,"Occational",IF(E196=2,"Gold","Typical"))</f>
        <v>Occational</v>
      </c>
    </row>
    <row r="197" spans="1:6" ht="14.4">
      <c r="A197" s="88">
        <v>170347</v>
      </c>
      <c r="B197" s="11">
        <v>0.59</v>
      </c>
      <c r="C197" s="11">
        <v>0.14</v>
      </c>
      <c r="D197" s="11">
        <v>0.27</v>
      </c>
      <c r="E197" s="11">
        <v>1</v>
      </c>
      <c r="F197" s="88" t="str">
        <f>IF(E197=1,"Occational",IF(E197=2,"Gold","Typical"))</f>
        <v>Occational</v>
      </c>
    </row>
    <row r="198" spans="1:6" ht="14.4">
      <c r="A198" s="88">
        <v>170349</v>
      </c>
      <c r="B198" s="11">
        <v>0.63</v>
      </c>
      <c r="C198" s="11">
        <v>0</v>
      </c>
      <c r="D198" s="11">
        <v>0.02</v>
      </c>
      <c r="E198" s="11">
        <v>1</v>
      </c>
      <c r="F198" s="88" t="str">
        <f>IF(E198=1,"Occational",IF(E198=2,"Gold","Typical"))</f>
        <v>Occational</v>
      </c>
    </row>
    <row r="199" spans="1:6" ht="14.4">
      <c r="A199" s="88">
        <v>170350</v>
      </c>
      <c r="B199" s="11">
        <v>0.63</v>
      </c>
      <c r="C199" s="11">
        <v>0</v>
      </c>
      <c r="D199" s="11">
        <v>0.02</v>
      </c>
      <c r="E199" s="11">
        <v>1</v>
      </c>
      <c r="F199" s="88" t="str">
        <f>IF(E199=1,"Occational",IF(E199=2,"Gold","Typical"))</f>
        <v>Occational</v>
      </c>
    </row>
    <row r="200" spans="1:6" ht="14.4">
      <c r="A200" s="88">
        <v>170351</v>
      </c>
      <c r="B200" s="11">
        <v>0.61</v>
      </c>
      <c r="C200" s="11">
        <v>0</v>
      </c>
      <c r="D200" s="11">
        <v>0.02</v>
      </c>
      <c r="E200" s="11">
        <v>1</v>
      </c>
      <c r="F200" s="88" t="str">
        <f>IF(E200=1,"Occational",IF(E200=2,"Gold","Typical"))</f>
        <v>Occational</v>
      </c>
    </row>
    <row r="201" spans="1:6" ht="14.4">
      <c r="A201" s="88">
        <v>170352</v>
      </c>
      <c r="B201" s="11">
        <v>0.6</v>
      </c>
      <c r="C201" s="11">
        <v>0</v>
      </c>
      <c r="D201" s="11">
        <v>0.2</v>
      </c>
      <c r="E201" s="11">
        <v>1</v>
      </c>
      <c r="F201" s="88" t="str">
        <f>IF(E201=1,"Occational",IF(E201=2,"Gold","Typical"))</f>
        <v>Occational</v>
      </c>
    </row>
    <row r="202" spans="1:6" ht="14.4">
      <c r="A202" s="88">
        <v>170353</v>
      </c>
      <c r="B202" s="11">
        <v>0.62</v>
      </c>
      <c r="C202" s="11">
        <v>0</v>
      </c>
      <c r="D202" s="11">
        <v>0.31</v>
      </c>
      <c r="E202" s="11">
        <v>1</v>
      </c>
      <c r="F202" s="88" t="str">
        <f>IF(E202=1,"Occational",IF(E202=2,"Gold","Typical"))</f>
        <v>Occational</v>
      </c>
    </row>
    <row r="203" spans="1:6" ht="14.4">
      <c r="A203" s="88">
        <v>170357</v>
      </c>
      <c r="B203" s="11">
        <v>0.64</v>
      </c>
      <c r="C203" s="11">
        <v>0</v>
      </c>
      <c r="D203" s="11">
        <v>0.01</v>
      </c>
      <c r="E203" s="11">
        <v>1</v>
      </c>
      <c r="F203" s="88" t="str">
        <f>IF(E203=1,"Occational",IF(E203=2,"Gold","Typical"))</f>
        <v>Occational</v>
      </c>
    </row>
    <row r="204" spans="1:6" ht="14.4">
      <c r="A204" s="88">
        <v>170359</v>
      </c>
      <c r="B204" s="11">
        <v>0.64</v>
      </c>
      <c r="C204" s="11">
        <v>0</v>
      </c>
      <c r="D204" s="11">
        <v>0</v>
      </c>
      <c r="E204" s="11">
        <v>1</v>
      </c>
      <c r="F204" s="88" t="str">
        <f>IF(E204=1,"Occational",IF(E204=2,"Gold","Typical"))</f>
        <v>Occational</v>
      </c>
    </row>
    <row r="205" spans="1:6" ht="14.4">
      <c r="A205" s="88">
        <v>170360</v>
      </c>
      <c r="B205" s="11">
        <v>0.64</v>
      </c>
      <c r="C205" s="11">
        <v>0</v>
      </c>
      <c r="D205" s="11">
        <v>0</v>
      </c>
      <c r="E205" s="11">
        <v>1</v>
      </c>
      <c r="F205" s="88" t="str">
        <f>IF(E205=1,"Occational",IF(E205=2,"Gold","Typical"))</f>
        <v>Occational</v>
      </c>
    </row>
    <row r="206" spans="1:6" ht="14.4">
      <c r="A206" s="88">
        <v>170363</v>
      </c>
      <c r="B206" s="11">
        <v>0.41</v>
      </c>
      <c r="C206" s="11">
        <v>0.07</v>
      </c>
      <c r="D206" s="11">
        <v>0.17</v>
      </c>
      <c r="E206" s="11">
        <v>3</v>
      </c>
      <c r="F206" s="88" t="str">
        <f>IF(E206=1,"Occational",IF(E206=2,"Gold","Typical"))</f>
        <v>Typical</v>
      </c>
    </row>
    <row r="207" spans="1:6" ht="14.4">
      <c r="A207" s="88">
        <v>170368</v>
      </c>
      <c r="B207" s="11">
        <v>0.63</v>
      </c>
      <c r="C207" s="11">
        <v>0.03</v>
      </c>
      <c r="D207" s="11">
        <v>0.01</v>
      </c>
      <c r="E207" s="11">
        <v>1</v>
      </c>
      <c r="F207" s="88" t="str">
        <f>IF(E207=1,"Occational",IF(E207=2,"Gold","Typical"))</f>
        <v>Occational</v>
      </c>
    </row>
    <row r="208" spans="1:6" ht="14.4">
      <c r="A208" s="88">
        <v>170375</v>
      </c>
      <c r="B208" s="11">
        <v>0.56</v>
      </c>
      <c r="C208" s="11">
        <v>0</v>
      </c>
      <c r="D208" s="11">
        <v>0.02</v>
      </c>
      <c r="E208" s="11">
        <v>1</v>
      </c>
      <c r="F208" s="88" t="str">
        <f>IF(E208=1,"Occational",IF(E208=2,"Gold","Typical"))</f>
        <v>Occational</v>
      </c>
    </row>
    <row r="209" spans="1:6" ht="14.4">
      <c r="A209" s="88">
        <v>170376</v>
      </c>
      <c r="B209" s="11">
        <v>0.53</v>
      </c>
      <c r="C209" s="11">
        <v>0</v>
      </c>
      <c r="D209" s="11">
        <v>0</v>
      </c>
      <c r="E209" s="11">
        <v>1</v>
      </c>
      <c r="F209" s="88" t="str">
        <f>IF(E209=1,"Occational",IF(E209=2,"Gold","Typical"))</f>
        <v>Occational</v>
      </c>
    </row>
    <row r="210" spans="1:6" ht="14.4">
      <c r="A210" s="88">
        <v>170379</v>
      </c>
      <c r="B210" s="11">
        <v>0.54</v>
      </c>
      <c r="C210" s="11">
        <v>0</v>
      </c>
      <c r="D210" s="11">
        <v>0</v>
      </c>
      <c r="E210" s="11">
        <v>1</v>
      </c>
      <c r="F210" s="88" t="str">
        <f>IF(E210=1,"Occational",IF(E210=2,"Gold","Typical"))</f>
        <v>Occational</v>
      </c>
    </row>
    <row r="211" spans="1:6" ht="14.4">
      <c r="A211" s="88">
        <v>170385</v>
      </c>
      <c r="B211" s="11">
        <v>0</v>
      </c>
      <c r="C211" s="11">
        <v>1</v>
      </c>
      <c r="D211" s="11">
        <v>0.65</v>
      </c>
      <c r="E211" s="11">
        <v>2</v>
      </c>
      <c r="F211" s="88" t="str">
        <f>IF(E211=1,"Occational",IF(E211=2,"Gold","Typical"))</f>
        <v>Gold</v>
      </c>
    </row>
    <row r="212" spans="1:6" ht="14.4">
      <c r="A212" s="88">
        <v>170387</v>
      </c>
      <c r="B212" s="11">
        <v>0.44</v>
      </c>
      <c r="C212" s="11">
        <v>0.07</v>
      </c>
      <c r="D212" s="11">
        <v>0.01</v>
      </c>
      <c r="E212" s="11">
        <v>3</v>
      </c>
      <c r="F212" s="88" t="str">
        <f>IF(E212=1,"Occational",IF(E212=2,"Gold","Typical"))</f>
        <v>Typical</v>
      </c>
    </row>
    <row r="213" spans="1:6" ht="14.4">
      <c r="A213" s="88">
        <v>170389</v>
      </c>
      <c r="B213" s="11">
        <v>0.47</v>
      </c>
      <c r="C213" s="11">
        <v>0</v>
      </c>
      <c r="D213" s="11">
        <v>0.41</v>
      </c>
      <c r="E213" s="11">
        <v>3</v>
      </c>
      <c r="F213" s="88" t="str">
        <f>IF(E213=1,"Occational",IF(E213=2,"Gold","Typical"))</f>
        <v>Typical</v>
      </c>
    </row>
    <row r="214" spans="1:6" ht="14.4">
      <c r="A214" s="88">
        <v>170390</v>
      </c>
      <c r="B214" s="11">
        <v>0.46</v>
      </c>
      <c r="C214" s="11">
        <v>0</v>
      </c>
      <c r="D214" s="11">
        <v>0.01</v>
      </c>
      <c r="E214" s="11">
        <v>3</v>
      </c>
      <c r="F214" s="88" t="str">
        <f>IF(E214=1,"Occational",IF(E214=2,"Gold","Typical"))</f>
        <v>Typical</v>
      </c>
    </row>
    <row r="215" spans="1:6" ht="14.4">
      <c r="A215" s="88">
        <v>170392</v>
      </c>
      <c r="B215" s="11">
        <v>0.45</v>
      </c>
      <c r="C215" s="11">
        <v>0</v>
      </c>
      <c r="D215" s="11">
        <v>0.02</v>
      </c>
      <c r="E215" s="11">
        <v>3</v>
      </c>
      <c r="F215" s="88" t="str">
        <f>IF(E215=1,"Occational",IF(E215=2,"Gold","Typical"))</f>
        <v>Typical</v>
      </c>
    </row>
    <row r="216" spans="1:6" ht="14.4">
      <c r="A216" s="88">
        <v>170393</v>
      </c>
      <c r="B216" s="11">
        <v>0.45</v>
      </c>
      <c r="C216" s="11">
        <v>0</v>
      </c>
      <c r="D216" s="11">
        <v>0.01</v>
      </c>
      <c r="E216" s="11">
        <v>3</v>
      </c>
      <c r="F216" s="88" t="str">
        <f>IF(E216=1,"Occational",IF(E216=2,"Gold","Typical"))</f>
        <v>Typical</v>
      </c>
    </row>
    <row r="217" spans="1:6" ht="14.4">
      <c r="A217" s="88">
        <v>170395</v>
      </c>
      <c r="B217" s="11">
        <v>0.43</v>
      </c>
      <c r="C217" s="11">
        <v>0.07</v>
      </c>
      <c r="D217" s="11">
        <v>0.01</v>
      </c>
      <c r="E217" s="11">
        <v>3</v>
      </c>
      <c r="F217" s="88" t="str">
        <f>IF(E217=1,"Occational",IF(E217=2,"Gold","Typical"))</f>
        <v>Typical</v>
      </c>
    </row>
    <row r="218" spans="1:6" ht="14.4">
      <c r="A218" s="88">
        <v>170396</v>
      </c>
      <c r="B218" s="11">
        <v>0.41</v>
      </c>
      <c r="C218" s="11">
        <v>0.07</v>
      </c>
      <c r="D218" s="11">
        <v>0</v>
      </c>
      <c r="E218" s="11">
        <v>3</v>
      </c>
      <c r="F218" s="88" t="str">
        <f>IF(E218=1,"Occational",IF(E218=2,"Gold","Typical"))</f>
        <v>Typical</v>
      </c>
    </row>
    <row r="219" spans="1:6" ht="14.4">
      <c r="A219" s="88">
        <v>170397</v>
      </c>
      <c r="B219" s="11">
        <v>0.42</v>
      </c>
      <c r="C219" s="11">
        <v>0</v>
      </c>
      <c r="D219" s="11">
        <v>0.01</v>
      </c>
      <c r="E219" s="11">
        <v>3</v>
      </c>
      <c r="F219" s="88" t="str">
        <f>IF(E219=1,"Occational",IF(E219=2,"Gold","Typical"))</f>
        <v>Typical</v>
      </c>
    </row>
    <row r="220" spans="1:6" ht="14.4">
      <c r="A220" s="88">
        <v>170399</v>
      </c>
      <c r="B220" s="11">
        <v>0.41</v>
      </c>
      <c r="C220" s="11">
        <v>0</v>
      </c>
      <c r="D220" s="11">
        <v>0</v>
      </c>
      <c r="E220" s="11">
        <v>3</v>
      </c>
      <c r="F220" s="88" t="str">
        <f>IF(E220=1,"Occational",IF(E220=2,"Gold","Typical"))</f>
        <v>Typical</v>
      </c>
    </row>
    <row r="221" spans="1:6" ht="14.4">
      <c r="A221" s="88">
        <v>170401</v>
      </c>
      <c r="B221" s="11">
        <v>0.42</v>
      </c>
      <c r="C221" s="11">
        <v>0</v>
      </c>
      <c r="D221" s="11">
        <v>0.02</v>
      </c>
      <c r="E221" s="11">
        <v>3</v>
      </c>
      <c r="F221" s="88" t="str">
        <f>IF(E221=1,"Occational",IF(E221=2,"Gold","Typical"))</f>
        <v>Typical</v>
      </c>
    </row>
    <row r="222" spans="1:6" ht="14.4">
      <c r="A222" s="88">
        <v>170403</v>
      </c>
      <c r="B222" s="11">
        <v>0.49</v>
      </c>
      <c r="C222" s="11">
        <v>0</v>
      </c>
      <c r="D222" s="11">
        <v>0</v>
      </c>
      <c r="E222" s="11">
        <v>3</v>
      </c>
      <c r="F222" s="88" t="str">
        <f>IF(E222=1,"Occational",IF(E222=2,"Gold","Typical"))</f>
        <v>Typical</v>
      </c>
    </row>
    <row r="223" spans="1:6" ht="14.4">
      <c r="A223" s="88">
        <v>170407</v>
      </c>
      <c r="B223" s="11">
        <v>0.45</v>
      </c>
      <c r="C223" s="11">
        <v>0.03</v>
      </c>
      <c r="D223" s="11">
        <v>0</v>
      </c>
      <c r="E223" s="11">
        <v>3</v>
      </c>
      <c r="F223" s="88" t="str">
        <f>IF(E223=1,"Occational",IF(E223=2,"Gold","Typical"))</f>
        <v>Typical</v>
      </c>
    </row>
    <row r="224" spans="1:6" ht="14.4">
      <c r="A224" s="88">
        <v>170408</v>
      </c>
      <c r="B224" s="11">
        <v>0.46</v>
      </c>
      <c r="C224" s="11">
        <v>0</v>
      </c>
      <c r="D224" s="11">
        <v>0</v>
      </c>
      <c r="E224" s="11">
        <v>3</v>
      </c>
      <c r="F224" s="88" t="str">
        <f>IF(E224=1,"Occational",IF(E224=2,"Gold","Typical"))</f>
        <v>Typical</v>
      </c>
    </row>
    <row r="225" spans="1:6" ht="14.4">
      <c r="A225" s="88">
        <v>170411</v>
      </c>
      <c r="B225" s="11">
        <v>0.46</v>
      </c>
      <c r="C225" s="11">
        <v>0</v>
      </c>
      <c r="D225" s="11">
        <v>0</v>
      </c>
      <c r="E225" s="11">
        <v>3</v>
      </c>
      <c r="F225" s="88" t="str">
        <f>IF(E225=1,"Occational",IF(E225=2,"Gold","Typical"))</f>
        <v>Typical</v>
      </c>
    </row>
    <row r="226" spans="1:6" ht="14.4">
      <c r="A226" s="88">
        <v>170417</v>
      </c>
      <c r="B226" s="11">
        <v>0.44</v>
      </c>
      <c r="C226" s="11">
        <v>0</v>
      </c>
      <c r="D226" s="11">
        <v>0.01</v>
      </c>
      <c r="E226" s="11">
        <v>3</v>
      </c>
      <c r="F226" s="88" t="str">
        <f>IF(E226=1,"Occational",IF(E226=2,"Gold","Typical"))</f>
        <v>Typical</v>
      </c>
    </row>
    <row r="227" spans="1:6" ht="14.4">
      <c r="A227" s="88">
        <v>170419</v>
      </c>
      <c r="B227" s="11">
        <v>0.42</v>
      </c>
      <c r="C227" s="11">
        <v>0</v>
      </c>
      <c r="D227" s="11">
        <v>0.01</v>
      </c>
      <c r="E227" s="11">
        <v>3</v>
      </c>
      <c r="F227" s="88" t="str">
        <f>IF(E227=1,"Occational",IF(E227=2,"Gold","Typical"))</f>
        <v>Typical</v>
      </c>
    </row>
    <row r="228" spans="1:6" ht="14.4">
      <c r="A228" s="88">
        <v>170424</v>
      </c>
      <c r="B228" s="11">
        <v>0.43</v>
      </c>
      <c r="C228" s="11">
        <v>0</v>
      </c>
      <c r="D228" s="11">
        <v>0</v>
      </c>
      <c r="E228" s="11">
        <v>3</v>
      </c>
      <c r="F228" s="88" t="str">
        <f>IF(E228=1,"Occational",IF(E228=2,"Gold","Typical"))</f>
        <v>Typical</v>
      </c>
    </row>
    <row r="229" spans="1:6" ht="14.4">
      <c r="A229" s="88">
        <v>170426</v>
      </c>
      <c r="B229" s="11">
        <v>0.41</v>
      </c>
      <c r="C229" s="11">
        <v>0</v>
      </c>
      <c r="D229" s="11">
        <v>0</v>
      </c>
      <c r="E229" s="11">
        <v>3</v>
      </c>
      <c r="F229" s="88" t="str">
        <f>IF(E229=1,"Occational",IF(E229=2,"Gold","Typical"))</f>
        <v>Typical</v>
      </c>
    </row>
    <row r="230" spans="1:6" ht="14.4">
      <c r="A230" s="88">
        <v>170427</v>
      </c>
      <c r="B230" s="11">
        <v>0.41</v>
      </c>
      <c r="C230" s="11">
        <v>0</v>
      </c>
      <c r="D230" s="11">
        <v>0.05</v>
      </c>
      <c r="E230" s="11">
        <v>3</v>
      </c>
      <c r="F230" s="88" t="str">
        <f>IF(E230=1,"Occational",IF(E230=2,"Gold","Typical"))</f>
        <v>Typical</v>
      </c>
    </row>
    <row r="231" spans="1:6" ht="14.4">
      <c r="A231" s="88">
        <v>170428</v>
      </c>
      <c r="B231" s="11">
        <v>0.38</v>
      </c>
      <c r="C231" s="11">
        <v>0.03</v>
      </c>
      <c r="D231" s="11">
        <v>0.01</v>
      </c>
      <c r="E231" s="11">
        <v>3</v>
      </c>
      <c r="F231" s="88" t="str">
        <f>IF(E231=1,"Occational",IF(E231=2,"Gold","Typical"))</f>
        <v>Typical</v>
      </c>
    </row>
    <row r="232" spans="1:6" ht="14.4">
      <c r="A232" s="88">
        <v>170429</v>
      </c>
      <c r="B232" s="11">
        <v>0.4</v>
      </c>
      <c r="C232" s="11">
        <v>0</v>
      </c>
      <c r="D232" s="11">
        <v>0.03</v>
      </c>
      <c r="E232" s="11">
        <v>3</v>
      </c>
      <c r="F232" s="88" t="str">
        <f>IF(E232=1,"Occational",IF(E232=2,"Gold","Typical"))</f>
        <v>Typical</v>
      </c>
    </row>
    <row r="233" spans="1:6" ht="14.4">
      <c r="A233" s="88">
        <v>170430</v>
      </c>
      <c r="B233" s="11">
        <v>0.4</v>
      </c>
      <c r="C233" s="11">
        <v>0</v>
      </c>
      <c r="D233" s="11">
        <v>0.01</v>
      </c>
      <c r="E233" s="11">
        <v>3</v>
      </c>
      <c r="F233" s="88" t="str">
        <f>IF(E233=1,"Occational",IF(E233=2,"Gold","Typical"))</f>
        <v>Typical</v>
      </c>
    </row>
    <row r="234" spans="1:6" ht="14.4">
      <c r="A234" s="88">
        <v>170431</v>
      </c>
      <c r="B234" s="11">
        <v>0.39</v>
      </c>
      <c r="C234" s="11">
        <v>0</v>
      </c>
      <c r="D234" s="11">
        <v>0.01</v>
      </c>
      <c r="E234" s="11">
        <v>3</v>
      </c>
      <c r="F234" s="88" t="str">
        <f>IF(E234=1,"Occational",IF(E234=2,"Gold","Typical"))</f>
        <v>Typical</v>
      </c>
    </row>
    <row r="235" spans="1:6" ht="14.4">
      <c r="A235" s="88">
        <v>170432</v>
      </c>
      <c r="B235" s="11">
        <v>0.39</v>
      </c>
      <c r="C235" s="11">
        <v>0</v>
      </c>
      <c r="D235" s="11">
        <v>0.01</v>
      </c>
      <c r="E235" s="11">
        <v>3</v>
      </c>
      <c r="F235" s="88" t="str">
        <f>IF(E235=1,"Occational",IF(E235=2,"Gold","Typical"))</f>
        <v>Typical</v>
      </c>
    </row>
    <row r="236" spans="1:6" ht="14.4">
      <c r="A236" s="88">
        <v>170433</v>
      </c>
      <c r="B236" s="11">
        <v>0.41</v>
      </c>
      <c r="C236" s="11">
        <v>0</v>
      </c>
      <c r="D236" s="11">
        <v>0.02</v>
      </c>
      <c r="E236" s="11">
        <v>3</v>
      </c>
      <c r="F236" s="88" t="str">
        <f>IF(E236=1,"Occational",IF(E236=2,"Gold","Typical"))</f>
        <v>Typical</v>
      </c>
    </row>
    <row r="237" spans="1:6" ht="14.4">
      <c r="A237" s="88">
        <v>170434</v>
      </c>
      <c r="B237" s="11">
        <v>0.38</v>
      </c>
      <c r="C237" s="11">
        <v>0</v>
      </c>
      <c r="D237" s="11">
        <v>0.06</v>
      </c>
      <c r="E237" s="11">
        <v>3</v>
      </c>
      <c r="F237" s="88" t="str">
        <f>IF(E237=1,"Occational",IF(E237=2,"Gold","Typical"))</f>
        <v>Typical</v>
      </c>
    </row>
    <row r="238" spans="1:6" ht="14.4">
      <c r="A238" s="88">
        <v>170435</v>
      </c>
      <c r="B238" s="11">
        <v>0.38</v>
      </c>
      <c r="C238" s="11">
        <v>0</v>
      </c>
      <c r="D238" s="11">
        <v>0.02</v>
      </c>
      <c r="E238" s="11">
        <v>3</v>
      </c>
      <c r="F238" s="88" t="str">
        <f>IF(E238=1,"Occational",IF(E238=2,"Gold","Typical"))</f>
        <v>Typical</v>
      </c>
    </row>
    <row r="239" spans="1:6" ht="14.4">
      <c r="A239" s="88">
        <v>170436</v>
      </c>
      <c r="B239" s="11">
        <v>0.38</v>
      </c>
      <c r="C239" s="11">
        <v>0</v>
      </c>
      <c r="D239" s="11">
        <v>0.02</v>
      </c>
      <c r="E239" s="11">
        <v>3</v>
      </c>
      <c r="F239" s="88" t="str">
        <f>IF(E239=1,"Occational",IF(E239=2,"Gold","Typical"))</f>
        <v>Typical</v>
      </c>
    </row>
    <row r="240" spans="1:6" ht="14.4">
      <c r="A240" s="88">
        <v>170437</v>
      </c>
      <c r="B240" s="11">
        <v>0.38</v>
      </c>
      <c r="C240" s="11">
        <v>0</v>
      </c>
      <c r="D240" s="11">
        <v>0.01</v>
      </c>
      <c r="E240" s="11">
        <v>3</v>
      </c>
      <c r="F240" s="88" t="str">
        <f>IF(E240=1,"Occational",IF(E240=2,"Gold","Typical"))</f>
        <v>Typical</v>
      </c>
    </row>
    <row r="241" spans="1:6" ht="14.4">
      <c r="A241" s="88">
        <v>170439</v>
      </c>
      <c r="B241" s="11">
        <v>0.38</v>
      </c>
      <c r="C241" s="11">
        <v>0.03</v>
      </c>
      <c r="D241" s="11">
        <v>0.26</v>
      </c>
      <c r="E241" s="11">
        <v>3</v>
      </c>
      <c r="F241" s="88" t="str">
        <f>IF(E241=1,"Occational",IF(E241=2,"Gold","Typical"))</f>
        <v>Typical</v>
      </c>
    </row>
    <row r="242" spans="1:6" ht="14.4">
      <c r="A242" s="88">
        <v>170441</v>
      </c>
      <c r="B242" s="11">
        <v>0.37</v>
      </c>
      <c r="C242" s="11">
        <v>0</v>
      </c>
      <c r="D242" s="11">
        <v>0.02</v>
      </c>
      <c r="E242" s="11">
        <v>3</v>
      </c>
      <c r="F242" s="88" t="str">
        <f>IF(E242=1,"Occational",IF(E242=2,"Gold","Typical"))</f>
        <v>Typical</v>
      </c>
    </row>
    <row r="243" spans="1:6" ht="14.4">
      <c r="A243" s="88">
        <v>170442</v>
      </c>
      <c r="B243" s="11">
        <v>0.36</v>
      </c>
      <c r="C243" s="11">
        <v>0</v>
      </c>
      <c r="D243" s="11">
        <v>0.25</v>
      </c>
      <c r="E243" s="11">
        <v>3</v>
      </c>
      <c r="F243" s="88" t="str">
        <f>IF(E243=1,"Occational",IF(E243=2,"Gold","Typical"))</f>
        <v>Typical</v>
      </c>
    </row>
    <row r="244" spans="1:6" ht="14.4">
      <c r="A244" s="88">
        <v>170443</v>
      </c>
      <c r="B244" s="11">
        <v>0.34</v>
      </c>
      <c r="C244" s="11">
        <v>0</v>
      </c>
      <c r="D244" s="11">
        <v>0.06</v>
      </c>
      <c r="E244" s="11">
        <v>3</v>
      </c>
      <c r="F244" s="88" t="str">
        <f>IF(E244=1,"Occational",IF(E244=2,"Gold","Typical"))</f>
        <v>Typical</v>
      </c>
    </row>
    <row r="245" spans="1:6" ht="14.4">
      <c r="A245" s="88">
        <v>170444</v>
      </c>
      <c r="B245" s="11">
        <v>0.34</v>
      </c>
      <c r="C245" s="11">
        <v>0</v>
      </c>
      <c r="D245" s="11">
        <v>0.15</v>
      </c>
      <c r="E245" s="11">
        <v>3</v>
      </c>
      <c r="F245" s="88" t="str">
        <f>IF(E245=1,"Occational",IF(E245=2,"Gold","Typical"))</f>
        <v>Typical</v>
      </c>
    </row>
    <row r="246" spans="1:6" ht="14.4">
      <c r="A246" s="88">
        <v>170445</v>
      </c>
      <c r="B246" s="11">
        <v>0.4</v>
      </c>
      <c r="C246" s="11">
        <v>0</v>
      </c>
      <c r="D246" s="11">
        <v>0.01</v>
      </c>
      <c r="E246" s="11">
        <v>3</v>
      </c>
      <c r="F246" s="88" t="str">
        <f>IF(E246=1,"Occational",IF(E246=2,"Gold","Typical"))</f>
        <v>Typical</v>
      </c>
    </row>
    <row r="247" spans="1:6" ht="14.4">
      <c r="A247" s="88">
        <v>170446</v>
      </c>
      <c r="B247" s="11">
        <v>0.4</v>
      </c>
      <c r="C247" s="11">
        <v>0</v>
      </c>
      <c r="D247" s="11">
        <v>0</v>
      </c>
      <c r="E247" s="11">
        <v>3</v>
      </c>
      <c r="F247" s="88" t="str">
        <f>IF(E247=1,"Occational",IF(E247=2,"Gold","Typical"))</f>
        <v>Typical</v>
      </c>
    </row>
    <row r="248" spans="1:6" ht="14.4">
      <c r="A248" s="88">
        <v>170447</v>
      </c>
      <c r="B248" s="11">
        <v>0.39</v>
      </c>
      <c r="C248" s="11">
        <v>0.03</v>
      </c>
      <c r="D248" s="11">
        <v>0</v>
      </c>
      <c r="E248" s="11">
        <v>3</v>
      </c>
      <c r="F248" s="88" t="str">
        <f>IF(E248=1,"Occational",IF(E248=2,"Gold","Typical"))</f>
        <v>Typical</v>
      </c>
    </row>
    <row r="249" spans="1:6" ht="14.4">
      <c r="A249" s="88">
        <v>170452</v>
      </c>
      <c r="B249" s="11">
        <v>0.27</v>
      </c>
      <c r="C249" s="11">
        <v>0.1</v>
      </c>
      <c r="D249" s="11">
        <v>0.02</v>
      </c>
      <c r="E249" s="11">
        <v>3</v>
      </c>
      <c r="F249" s="88" t="str">
        <f>IF(E249=1,"Occational",IF(E249=2,"Gold","Typical"))</f>
        <v>Typical</v>
      </c>
    </row>
    <row r="250" spans="1:6" ht="14.4">
      <c r="A250" s="88">
        <v>170453</v>
      </c>
      <c r="B250" s="11">
        <v>0.37</v>
      </c>
      <c r="C250" s="11">
        <v>0.03</v>
      </c>
      <c r="D250" s="11">
        <v>0.01</v>
      </c>
      <c r="E250" s="11">
        <v>3</v>
      </c>
      <c r="F250" s="88" t="str">
        <f>IF(E250=1,"Occational",IF(E250=2,"Gold","Typical"))</f>
        <v>Typical</v>
      </c>
    </row>
    <row r="251" spans="1:6" ht="14.4">
      <c r="A251" s="88">
        <v>170454</v>
      </c>
      <c r="B251" s="11">
        <v>0.28</v>
      </c>
      <c r="C251" s="11">
        <v>0.03</v>
      </c>
      <c r="D251" s="11">
        <v>0.02</v>
      </c>
      <c r="E251" s="11">
        <v>3</v>
      </c>
      <c r="F251" s="88" t="str">
        <f>IF(E251=1,"Occational",IF(E251=2,"Gold","Typical"))</f>
        <v>Typical</v>
      </c>
    </row>
    <row r="252" spans="1:6" ht="14.4">
      <c r="A252" s="88">
        <v>170456</v>
      </c>
      <c r="B252" s="11">
        <v>0.26</v>
      </c>
      <c r="C252" s="11">
        <v>0.03</v>
      </c>
      <c r="D252" s="11">
        <v>0</v>
      </c>
      <c r="E252" s="11">
        <v>3</v>
      </c>
      <c r="F252" s="88" t="str">
        <f>IF(E252=1,"Occational",IF(E252=2,"Gold","Typical"))</f>
        <v>Typical</v>
      </c>
    </row>
    <row r="253" spans="1:6" ht="14.4">
      <c r="A253" s="88">
        <v>170457</v>
      </c>
      <c r="B253" s="11">
        <v>0.36</v>
      </c>
      <c r="C253" s="11">
        <v>0</v>
      </c>
      <c r="D253" s="11">
        <v>0</v>
      </c>
      <c r="E253" s="11">
        <v>3</v>
      </c>
      <c r="F253" s="88" t="str">
        <f>IF(E253=1,"Occational",IF(E253=2,"Gold","Typical"))</f>
        <v>Typical</v>
      </c>
    </row>
    <row r="254" spans="1:6" ht="14.4">
      <c r="A254" s="88">
        <v>170461</v>
      </c>
      <c r="B254" s="11">
        <v>0.4</v>
      </c>
      <c r="C254" s="11">
        <v>0</v>
      </c>
      <c r="D254" s="11">
        <v>0</v>
      </c>
      <c r="E254" s="11">
        <v>3</v>
      </c>
      <c r="F254" s="88" t="str">
        <f>IF(E254=1,"Occational",IF(E254=2,"Gold","Typical"))</f>
        <v>Typical</v>
      </c>
    </row>
    <row r="255" spans="1:6" ht="14.4">
      <c r="A255" s="88">
        <v>170464</v>
      </c>
      <c r="B255" s="11">
        <v>0.38</v>
      </c>
      <c r="C255" s="11">
        <v>0</v>
      </c>
      <c r="D255" s="11">
        <v>0</v>
      </c>
      <c r="E255" s="11">
        <v>3</v>
      </c>
      <c r="F255" s="88" t="str">
        <f>IF(E255=1,"Occational",IF(E255=2,"Gold","Typical"))</f>
        <v>Typical</v>
      </c>
    </row>
    <row r="256" spans="1:6" ht="14.4">
      <c r="A256" s="88">
        <v>170465</v>
      </c>
      <c r="B256" s="11">
        <v>0.37</v>
      </c>
      <c r="C256" s="11">
        <v>0</v>
      </c>
      <c r="D256" s="11">
        <v>0</v>
      </c>
      <c r="E256" s="11">
        <v>3</v>
      </c>
      <c r="F256" s="88" t="str">
        <f>IF(E256=1,"Occational",IF(E256=2,"Gold","Typical"))</f>
        <v>Typical</v>
      </c>
    </row>
    <row r="257" spans="1:6" ht="14.4">
      <c r="A257" s="88">
        <v>170467</v>
      </c>
      <c r="B257" s="11">
        <v>0.28</v>
      </c>
      <c r="C257" s="11">
        <v>0.07</v>
      </c>
      <c r="D257" s="11">
        <v>0.01</v>
      </c>
      <c r="E257" s="11">
        <v>3</v>
      </c>
      <c r="F257" s="88" t="str">
        <f>IF(E257=1,"Occational",IF(E257=2,"Gold","Typical"))</f>
        <v>Typical</v>
      </c>
    </row>
    <row r="258" spans="1:6" ht="14.4">
      <c r="A258" s="88">
        <v>170468</v>
      </c>
      <c r="B258" s="11">
        <v>0.3</v>
      </c>
      <c r="C258" s="11">
        <v>0.03</v>
      </c>
      <c r="D258" s="11">
        <v>0.02</v>
      </c>
      <c r="E258" s="11">
        <v>3</v>
      </c>
      <c r="F258" s="88" t="str">
        <f>IF(E258=1,"Occational",IF(E258=2,"Gold","Typical"))</f>
        <v>Typical</v>
      </c>
    </row>
    <row r="259" spans="1:6" ht="14.4">
      <c r="A259" s="88">
        <v>170470</v>
      </c>
      <c r="B259" s="11">
        <v>0.3</v>
      </c>
      <c r="C259" s="11">
        <v>0</v>
      </c>
      <c r="D259" s="11">
        <v>0</v>
      </c>
      <c r="E259" s="11">
        <v>3</v>
      </c>
      <c r="F259" s="88" t="str">
        <f>IF(E259=1,"Occational",IF(E259=2,"Gold","Typical"))</f>
        <v>Typical</v>
      </c>
    </row>
    <row r="260" spans="1:6" ht="14.4">
      <c r="A260" s="88">
        <v>170471</v>
      </c>
      <c r="B260" s="11">
        <v>0.3</v>
      </c>
      <c r="C260" s="11">
        <v>0</v>
      </c>
      <c r="D260" s="11">
        <v>0.01</v>
      </c>
      <c r="E260" s="11">
        <v>3</v>
      </c>
      <c r="F260" s="88" t="str">
        <f>IF(E260=1,"Occational",IF(E260=2,"Gold","Typical"))</f>
        <v>Typical</v>
      </c>
    </row>
    <row r="261" spans="1:6" ht="14.4">
      <c r="A261" s="88">
        <v>170472</v>
      </c>
      <c r="B261" s="11">
        <v>0.3</v>
      </c>
      <c r="C261" s="11">
        <v>0</v>
      </c>
      <c r="D261" s="11">
        <v>0.02</v>
      </c>
      <c r="E261" s="11">
        <v>3</v>
      </c>
      <c r="F261" s="88" t="str">
        <f>IF(E261=1,"Occational",IF(E261=2,"Gold","Typical"))</f>
        <v>Typical</v>
      </c>
    </row>
    <row r="262" spans="1:6" ht="14.4">
      <c r="A262" s="88">
        <v>170474</v>
      </c>
      <c r="B262" s="11">
        <v>0.28</v>
      </c>
      <c r="C262" s="11">
        <v>0</v>
      </c>
      <c r="D262" s="11">
        <v>0.02</v>
      </c>
      <c r="E262" s="11">
        <v>3</v>
      </c>
      <c r="F262" s="88" t="str">
        <f>IF(E262=1,"Occational",IF(E262=2,"Gold","Typical"))</f>
        <v>Typical</v>
      </c>
    </row>
    <row r="263" spans="1:6" ht="14.4">
      <c r="A263" s="88">
        <v>170475</v>
      </c>
      <c r="B263" s="11">
        <v>0.28</v>
      </c>
      <c r="C263" s="11">
        <v>0</v>
      </c>
      <c r="D263" s="11">
        <v>0.27</v>
      </c>
      <c r="E263" s="11">
        <v>3</v>
      </c>
      <c r="F263" s="88" t="str">
        <f>IF(E263=1,"Occational",IF(E263=2,"Gold","Typical"))</f>
        <v>Typical</v>
      </c>
    </row>
    <row r="264" spans="1:6" ht="14.4">
      <c r="A264" s="88">
        <v>170477</v>
      </c>
      <c r="B264" s="11">
        <v>0.36</v>
      </c>
      <c r="C264" s="11">
        <v>0</v>
      </c>
      <c r="D264" s="11">
        <v>0.01</v>
      </c>
      <c r="E264" s="11">
        <v>3</v>
      </c>
      <c r="F264" s="88" t="str">
        <f>IF(E264=1,"Occational",IF(E264=2,"Gold","Typical"))</f>
        <v>Typical</v>
      </c>
    </row>
    <row r="265" spans="1:6" ht="14.4">
      <c r="A265" s="88">
        <v>170478</v>
      </c>
      <c r="B265" s="11">
        <v>0.1</v>
      </c>
      <c r="C265" s="11">
        <v>0.03</v>
      </c>
      <c r="D265" s="11">
        <v>0.19</v>
      </c>
      <c r="E265" s="11">
        <v>3</v>
      </c>
      <c r="F265" s="88" t="str">
        <f>IF(E265=1,"Occational",IF(E265=2,"Gold","Typical"))</f>
        <v>Typical</v>
      </c>
    </row>
    <row r="266" spans="1:6" ht="14.4">
      <c r="A266" s="88">
        <v>170479</v>
      </c>
      <c r="B266" s="11">
        <v>0.31</v>
      </c>
      <c r="C266" s="11">
        <v>0</v>
      </c>
      <c r="D266" s="11">
        <v>0.01</v>
      </c>
      <c r="E266" s="11">
        <v>3</v>
      </c>
      <c r="F266" s="88" t="str">
        <f>IF(E266=1,"Occational",IF(E266=2,"Gold","Typical"))</f>
        <v>Typical</v>
      </c>
    </row>
    <row r="267" spans="1:6" ht="14.4">
      <c r="A267" s="88">
        <v>170482</v>
      </c>
      <c r="B267" s="11">
        <v>0.27</v>
      </c>
      <c r="C267" s="11">
        <v>0.03</v>
      </c>
      <c r="D267" s="11">
        <v>0</v>
      </c>
      <c r="E267" s="11">
        <v>3</v>
      </c>
      <c r="F267" s="88" t="str">
        <f>IF(E267=1,"Occational",IF(E267=2,"Gold","Typical"))</f>
        <v>Typical</v>
      </c>
    </row>
    <row r="268" spans="1:6" ht="14.4">
      <c r="A268" s="88">
        <v>170488</v>
      </c>
      <c r="B268" s="11">
        <v>0.28</v>
      </c>
      <c r="C268" s="11">
        <v>0</v>
      </c>
      <c r="D268" s="11">
        <v>0</v>
      </c>
      <c r="E268" s="11">
        <v>3</v>
      </c>
      <c r="F268" s="88" t="str">
        <f>IF(E268=1,"Occational",IF(E268=2,"Gold","Typical"))</f>
        <v>Typical</v>
      </c>
    </row>
    <row r="269" spans="1:6" ht="14.4">
      <c r="A269" s="88">
        <v>170492</v>
      </c>
      <c r="B269" s="11">
        <v>0.25</v>
      </c>
      <c r="C269" s="11">
        <v>0</v>
      </c>
      <c r="D269" s="11">
        <v>0</v>
      </c>
      <c r="E269" s="11">
        <v>3</v>
      </c>
      <c r="F269" s="88" t="str">
        <f>IF(E269=1,"Occational",IF(E269=2,"Gold","Typical"))</f>
        <v>Typical</v>
      </c>
    </row>
    <row r="270" spans="1:6" ht="14.4">
      <c r="A270" s="88">
        <v>170493</v>
      </c>
      <c r="B270" s="11">
        <v>0.31</v>
      </c>
      <c r="C270" s="11">
        <v>0</v>
      </c>
      <c r="D270" s="11">
        <v>0</v>
      </c>
      <c r="E270" s="11">
        <v>3</v>
      </c>
      <c r="F270" s="88" t="str">
        <f>IF(E270=1,"Occational",IF(E270=2,"Gold","Typical"))</f>
        <v>Typical</v>
      </c>
    </row>
    <row r="271" spans="1:6" ht="14.4">
      <c r="A271" s="88">
        <v>170494</v>
      </c>
      <c r="B271" s="11">
        <v>0.28</v>
      </c>
      <c r="C271" s="11">
        <v>0</v>
      </c>
      <c r="D271" s="11">
        <v>0</v>
      </c>
      <c r="E271" s="11">
        <v>3</v>
      </c>
      <c r="F271" s="88" t="str">
        <f>IF(E271=1,"Occational",IF(E271=2,"Gold","Typical"))</f>
        <v>Typical</v>
      </c>
    </row>
    <row r="272" spans="1:6" ht="14.4">
      <c r="A272" s="88">
        <v>170495</v>
      </c>
      <c r="B272" s="11">
        <v>0.28</v>
      </c>
      <c r="C272" s="11">
        <v>0</v>
      </c>
      <c r="D272" s="11">
        <v>0.01</v>
      </c>
      <c r="E272" s="11">
        <v>3</v>
      </c>
      <c r="F272" s="88" t="str">
        <f>IF(E272=1,"Occational",IF(E272=2,"Gold","Typical"))</f>
        <v>Typical</v>
      </c>
    </row>
    <row r="273" spans="1:6" ht="14.4">
      <c r="A273" s="88">
        <v>170497</v>
      </c>
      <c r="B273" s="11">
        <v>0.24</v>
      </c>
      <c r="C273" s="11">
        <v>0</v>
      </c>
      <c r="D273" s="11">
        <v>0</v>
      </c>
      <c r="E273" s="11">
        <v>3</v>
      </c>
      <c r="F273" s="88" t="str">
        <f>IF(E273=1,"Occational",IF(E273=2,"Gold","Typical"))</f>
        <v>Typical</v>
      </c>
    </row>
    <row r="274" spans="1:6" ht="14.4">
      <c r="A274" s="88">
        <v>170498</v>
      </c>
      <c r="B274" s="11">
        <v>0.25</v>
      </c>
      <c r="C274" s="11">
        <v>0</v>
      </c>
      <c r="D274" s="11">
        <v>0</v>
      </c>
      <c r="E274" s="11">
        <v>3</v>
      </c>
      <c r="F274" s="88" t="str">
        <f>IF(E274=1,"Occational",IF(E274=2,"Gold","Typical"))</f>
        <v>Typical</v>
      </c>
    </row>
    <row r="275" spans="1:6" ht="14.4">
      <c r="A275" s="88">
        <v>170499</v>
      </c>
      <c r="B275" s="11">
        <v>0.06</v>
      </c>
      <c r="C275" s="11">
        <v>0.1</v>
      </c>
      <c r="D275" s="11">
        <v>0.03</v>
      </c>
      <c r="E275" s="11">
        <v>3</v>
      </c>
      <c r="F275" s="88" t="str">
        <f>IF(E275=1,"Occational",IF(E275=2,"Gold","Typical"))</f>
        <v>Typical</v>
      </c>
    </row>
    <row r="276" spans="1:6" ht="14.4">
      <c r="A276" s="88">
        <v>170500</v>
      </c>
      <c r="B276" s="11">
        <v>0.23</v>
      </c>
      <c r="C276" s="11">
        <v>0</v>
      </c>
      <c r="D276" s="11">
        <v>0</v>
      </c>
      <c r="E276" s="11">
        <v>3</v>
      </c>
      <c r="F276" s="88" t="str">
        <f>IF(E276=1,"Occational",IF(E276=2,"Gold","Typical"))</f>
        <v>Typical</v>
      </c>
    </row>
    <row r="277" spans="1:6" ht="14.4">
      <c r="A277" s="88">
        <v>170501</v>
      </c>
      <c r="B277" s="11">
        <v>0.2</v>
      </c>
      <c r="C277" s="11">
        <v>0.03</v>
      </c>
      <c r="D277" s="11">
        <v>0</v>
      </c>
      <c r="E277" s="11">
        <v>3</v>
      </c>
      <c r="F277" s="88" t="str">
        <f>IF(E277=1,"Occational",IF(E277=2,"Gold","Typical"))</f>
        <v>Typical</v>
      </c>
    </row>
    <row r="278" spans="1:6" ht="14.4">
      <c r="A278" s="88">
        <v>170502</v>
      </c>
      <c r="B278" s="11">
        <v>0.23</v>
      </c>
      <c r="C278" s="11">
        <v>0</v>
      </c>
      <c r="D278" s="11">
        <v>0</v>
      </c>
      <c r="E278" s="11">
        <v>3</v>
      </c>
      <c r="F278" s="88" t="str">
        <f>IF(E278=1,"Occational",IF(E278=2,"Gold","Typical"))</f>
        <v>Typical</v>
      </c>
    </row>
    <row r="279" spans="1:6" ht="14.4">
      <c r="A279" s="88">
        <v>170503</v>
      </c>
      <c r="B279" s="11">
        <v>0.23</v>
      </c>
      <c r="C279" s="11">
        <v>0</v>
      </c>
      <c r="D279" s="11">
        <v>0</v>
      </c>
      <c r="E279" s="11">
        <v>3</v>
      </c>
      <c r="F279" s="88" t="str">
        <f>IF(E279=1,"Occational",IF(E279=2,"Gold","Typical"))</f>
        <v>Typical</v>
      </c>
    </row>
    <row r="280" spans="1:6" ht="14.4">
      <c r="A280" s="88">
        <v>170506</v>
      </c>
      <c r="B280" s="11">
        <v>0.14</v>
      </c>
      <c r="C280" s="11">
        <v>0.03</v>
      </c>
      <c r="D280" s="11">
        <v>0.02</v>
      </c>
      <c r="E280" s="11">
        <v>3</v>
      </c>
      <c r="F280" s="88" t="str">
        <f>IF(E280=1,"Occational",IF(E280=2,"Gold","Typical"))</f>
        <v>Typical</v>
      </c>
    </row>
    <row r="281" spans="1:6" ht="14.4">
      <c r="A281" s="88">
        <v>170507</v>
      </c>
      <c r="B281" s="11">
        <v>0.21</v>
      </c>
      <c r="C281" s="11">
        <v>0.03</v>
      </c>
      <c r="D281" s="11">
        <v>0.53</v>
      </c>
      <c r="E281" s="11">
        <v>2</v>
      </c>
      <c r="F281" s="88" t="str">
        <f>IF(E281=1,"Occational",IF(E281=2,"Gold","Typical"))</f>
        <v>Gold</v>
      </c>
    </row>
    <row r="282" spans="1:6" ht="14.4">
      <c r="A282" s="88">
        <v>170508</v>
      </c>
      <c r="B282" s="11">
        <v>0.14</v>
      </c>
      <c r="C282" s="11">
        <v>0.03</v>
      </c>
      <c r="D282" s="11">
        <v>0.31</v>
      </c>
      <c r="E282" s="11">
        <v>3</v>
      </c>
      <c r="F282" s="88" t="str">
        <f>IF(E282=1,"Occational",IF(E282=2,"Gold","Typical"))</f>
        <v>Typical</v>
      </c>
    </row>
    <row r="283" spans="1:6" ht="14.4">
      <c r="A283" s="88">
        <v>170510</v>
      </c>
      <c r="B283" s="11">
        <v>0.23</v>
      </c>
      <c r="C283" s="11">
        <v>0</v>
      </c>
      <c r="D283" s="11">
        <v>0.07</v>
      </c>
      <c r="E283" s="11">
        <v>3</v>
      </c>
      <c r="F283" s="88" t="str">
        <f>IF(E283=1,"Occational",IF(E283=2,"Gold","Typical"))</f>
        <v>Typical</v>
      </c>
    </row>
    <row r="284" spans="1:6" ht="14.4">
      <c r="A284" s="88">
        <v>170511</v>
      </c>
      <c r="B284" s="11">
        <v>0.22</v>
      </c>
      <c r="C284" s="11">
        <v>0</v>
      </c>
      <c r="D284" s="11">
        <v>0</v>
      </c>
      <c r="E284" s="11">
        <v>3</v>
      </c>
      <c r="F284" s="88" t="str">
        <f>IF(E284=1,"Occational",IF(E284=2,"Gold","Typical"))</f>
        <v>Typical</v>
      </c>
    </row>
    <row r="285" spans="1:6" ht="14.4">
      <c r="A285" s="88">
        <v>170512</v>
      </c>
      <c r="B285" s="11">
        <v>0.03</v>
      </c>
      <c r="C285" s="11">
        <v>0.62</v>
      </c>
      <c r="D285" s="11">
        <v>0.43</v>
      </c>
      <c r="E285" s="11">
        <v>2</v>
      </c>
      <c r="F285" s="88" t="str">
        <f>IF(E285=1,"Occational",IF(E285=2,"Gold","Typical"))</f>
        <v>Gold</v>
      </c>
    </row>
    <row r="286" spans="1:6" ht="14.4">
      <c r="A286" s="88">
        <v>170514</v>
      </c>
      <c r="B286" s="11">
        <v>0.2</v>
      </c>
      <c r="C286" s="11">
        <v>0.03</v>
      </c>
      <c r="D286" s="11">
        <v>0</v>
      </c>
      <c r="E286" s="11">
        <v>3</v>
      </c>
      <c r="F286" s="88" t="str">
        <f>IF(E286=1,"Occational",IF(E286=2,"Gold","Typical"))</f>
        <v>Typical</v>
      </c>
    </row>
    <row r="287" spans="1:6" ht="14.4">
      <c r="A287" s="88">
        <v>170518</v>
      </c>
      <c r="B287" s="11">
        <v>0.17</v>
      </c>
      <c r="C287" s="11">
        <v>0.03</v>
      </c>
      <c r="D287" s="11">
        <v>0.01</v>
      </c>
      <c r="E287" s="11">
        <v>3</v>
      </c>
      <c r="F287" s="88" t="str">
        <f>IF(E287=1,"Occational",IF(E287=2,"Gold","Typical"))</f>
        <v>Typical</v>
      </c>
    </row>
    <row r="288" spans="1:6" ht="14.4">
      <c r="A288" s="88">
        <v>170524</v>
      </c>
      <c r="B288" s="11">
        <v>0.2</v>
      </c>
      <c r="C288" s="11">
        <v>0</v>
      </c>
      <c r="D288" s="11">
        <v>0.02</v>
      </c>
      <c r="E288" s="11">
        <v>3</v>
      </c>
      <c r="F288" s="88" t="str">
        <f>IF(E288=1,"Occational",IF(E288=2,"Gold","Typical"))</f>
        <v>Typical</v>
      </c>
    </row>
    <row r="289" spans="1:6" ht="14.4">
      <c r="A289" s="88">
        <v>170525</v>
      </c>
      <c r="B289" s="11">
        <v>0.19</v>
      </c>
      <c r="C289" s="11">
        <v>0</v>
      </c>
      <c r="D289" s="11">
        <v>0.01</v>
      </c>
      <c r="E289" s="11">
        <v>3</v>
      </c>
      <c r="F289" s="88" t="str">
        <f>IF(E289=1,"Occational",IF(E289=2,"Gold","Typical"))</f>
        <v>Typical</v>
      </c>
    </row>
    <row r="290" spans="1:6" ht="14.4">
      <c r="A290" s="88">
        <v>170526</v>
      </c>
      <c r="B290" s="11">
        <v>0.18</v>
      </c>
      <c r="C290" s="11">
        <v>0</v>
      </c>
      <c r="D290" s="11">
        <v>0.01</v>
      </c>
      <c r="E290" s="11">
        <v>3</v>
      </c>
      <c r="F290" s="88" t="str">
        <f>IF(E290=1,"Occational",IF(E290=2,"Gold","Typical"))</f>
        <v>Typical</v>
      </c>
    </row>
    <row r="291" spans="1:6" ht="14.4">
      <c r="A291" s="88">
        <v>170527</v>
      </c>
      <c r="B291" s="11">
        <v>0.16</v>
      </c>
      <c r="C291" s="11">
        <v>0</v>
      </c>
      <c r="D291" s="11">
        <v>0</v>
      </c>
      <c r="E291" s="11">
        <v>3</v>
      </c>
      <c r="F291" s="88" t="str">
        <f>IF(E291=1,"Occational",IF(E291=2,"Gold","Typical"))</f>
        <v>Typical</v>
      </c>
    </row>
    <row r="292" spans="1:6" ht="14.4">
      <c r="A292" s="88">
        <v>170529</v>
      </c>
      <c r="B292" s="11">
        <v>0.15</v>
      </c>
      <c r="C292" s="11">
        <v>0</v>
      </c>
      <c r="D292" s="11">
        <v>0</v>
      </c>
      <c r="E292" s="11">
        <v>3</v>
      </c>
      <c r="F292" s="88" t="str">
        <f>IF(E292=1,"Occational",IF(E292=2,"Gold","Typical"))</f>
        <v>Typical</v>
      </c>
    </row>
    <row r="293" spans="1:6" ht="14.4">
      <c r="A293" s="88">
        <v>170534</v>
      </c>
      <c r="B293" s="11">
        <v>0.14</v>
      </c>
      <c r="C293" s="11">
        <v>0</v>
      </c>
      <c r="D293" s="11">
        <v>0.02</v>
      </c>
      <c r="E293" s="11">
        <v>3</v>
      </c>
      <c r="F293" s="88" t="str">
        <f>IF(E293=1,"Occational",IF(E293=2,"Gold","Typical"))</f>
        <v>Typical</v>
      </c>
    </row>
    <row r="294" spans="1:6" ht="14.4">
      <c r="A294" s="88">
        <v>170537</v>
      </c>
      <c r="B294" s="11">
        <v>0.13</v>
      </c>
      <c r="C294" s="11">
        <v>0.07</v>
      </c>
      <c r="D294" s="11">
        <v>0.02</v>
      </c>
      <c r="E294" s="11">
        <v>3</v>
      </c>
      <c r="F294" s="88" t="str">
        <f>IF(E294=1,"Occational",IF(E294=2,"Gold","Typical"))</f>
        <v>Typical</v>
      </c>
    </row>
    <row r="295" spans="1:6" ht="14.4">
      <c r="A295" s="88">
        <v>170539</v>
      </c>
      <c r="B295" s="11">
        <v>0.13</v>
      </c>
      <c r="C295" s="11">
        <v>0</v>
      </c>
      <c r="D295" s="11">
        <v>0.03</v>
      </c>
      <c r="E295" s="11">
        <v>3</v>
      </c>
      <c r="F295" s="88" t="str">
        <f>IF(E295=1,"Occational",IF(E295=2,"Gold","Typical"))</f>
        <v>Typical</v>
      </c>
    </row>
    <row r="296" spans="1:6" ht="14.4">
      <c r="A296" s="88">
        <v>170541</v>
      </c>
      <c r="B296" s="11">
        <v>0.13</v>
      </c>
      <c r="C296" s="11">
        <v>0</v>
      </c>
      <c r="D296" s="11">
        <v>0</v>
      </c>
      <c r="E296" s="11">
        <v>3</v>
      </c>
      <c r="F296" s="88" t="str">
        <f>IF(E296=1,"Occational",IF(E296=2,"Gold","Typical"))</f>
        <v>Typical</v>
      </c>
    </row>
    <row r="297" spans="1:6" ht="14.4">
      <c r="A297" s="88">
        <v>170544</v>
      </c>
      <c r="B297" s="11">
        <v>0.13</v>
      </c>
      <c r="C297" s="11">
        <v>0</v>
      </c>
      <c r="D297" s="11">
        <v>0.01</v>
      </c>
      <c r="E297" s="11">
        <v>3</v>
      </c>
      <c r="F297" s="88" t="str">
        <f>IF(E297=1,"Occational",IF(E297=2,"Gold","Typical"))</f>
        <v>Typical</v>
      </c>
    </row>
    <row r="298" spans="1:6" ht="14.4">
      <c r="A298" s="88">
        <v>170545</v>
      </c>
      <c r="B298" s="11">
        <v>0.13</v>
      </c>
      <c r="C298" s="11">
        <v>0</v>
      </c>
      <c r="D298" s="11">
        <v>0</v>
      </c>
      <c r="E298" s="11">
        <v>3</v>
      </c>
      <c r="F298" s="88" t="str">
        <f>IF(E298=1,"Occational",IF(E298=2,"Gold","Typical"))</f>
        <v>Typical</v>
      </c>
    </row>
    <row r="299" spans="1:6" ht="14.4">
      <c r="A299" s="88">
        <v>170547</v>
      </c>
      <c r="B299" s="11">
        <v>0.13</v>
      </c>
      <c r="C299" s="11">
        <v>0</v>
      </c>
      <c r="D299" s="11">
        <v>0.01</v>
      </c>
      <c r="E299" s="11">
        <v>3</v>
      </c>
      <c r="F299" s="88" t="str">
        <f>IF(E299=1,"Occational",IF(E299=2,"Gold","Typical"))</f>
        <v>Typical</v>
      </c>
    </row>
    <row r="300" spans="1:6" ht="14.4">
      <c r="A300" s="88">
        <v>170549</v>
      </c>
      <c r="B300" s="11">
        <v>0.13</v>
      </c>
      <c r="C300" s="11">
        <v>0</v>
      </c>
      <c r="D300" s="11">
        <v>0.13</v>
      </c>
      <c r="E300" s="11">
        <v>3</v>
      </c>
      <c r="F300" s="88" t="str">
        <f>IF(E300=1,"Occational",IF(E300=2,"Gold","Typical"))</f>
        <v>Typical</v>
      </c>
    </row>
    <row r="301" spans="1:6" ht="14.4">
      <c r="A301" s="88">
        <v>170550</v>
      </c>
      <c r="B301" s="11">
        <v>0.13</v>
      </c>
      <c r="C301" s="11">
        <v>0</v>
      </c>
      <c r="D301" s="11">
        <v>0.02</v>
      </c>
      <c r="E301" s="11">
        <v>3</v>
      </c>
      <c r="F301" s="88" t="str">
        <f>IF(E301=1,"Occational",IF(E301=2,"Gold","Typical"))</f>
        <v>Typical</v>
      </c>
    </row>
    <row r="302" spans="1:6" ht="14.4">
      <c r="A302" s="88">
        <v>170552</v>
      </c>
      <c r="B302" s="11">
        <v>0.1</v>
      </c>
      <c r="C302" s="11">
        <v>0</v>
      </c>
      <c r="D302" s="11">
        <v>0.02</v>
      </c>
      <c r="E302" s="11">
        <v>3</v>
      </c>
      <c r="F302" s="88" t="str">
        <f>IF(E302=1,"Occational",IF(E302=2,"Gold","Typical"))</f>
        <v>Typical</v>
      </c>
    </row>
    <row r="303" spans="1:6" ht="14.4">
      <c r="A303" s="88">
        <v>170553</v>
      </c>
      <c r="B303" s="11">
        <v>0.1</v>
      </c>
      <c r="C303" s="11">
        <v>0</v>
      </c>
      <c r="D303" s="11">
        <v>0</v>
      </c>
      <c r="E303" s="11">
        <v>3</v>
      </c>
      <c r="F303" s="88" t="str">
        <f>IF(E303=1,"Occational",IF(E303=2,"Gold","Typical"))</f>
        <v>Typical</v>
      </c>
    </row>
    <row r="304" spans="1:6" ht="14.4">
      <c r="A304" s="88">
        <v>170555</v>
      </c>
      <c r="B304" s="11">
        <v>0.11</v>
      </c>
      <c r="C304" s="11">
        <v>0</v>
      </c>
      <c r="D304" s="11">
        <v>0</v>
      </c>
      <c r="E304" s="11">
        <v>3</v>
      </c>
      <c r="F304" s="88" t="str">
        <f>IF(E304=1,"Occational",IF(E304=2,"Gold","Typical"))</f>
        <v>Typical</v>
      </c>
    </row>
    <row r="305" spans="1:6" ht="14.4">
      <c r="A305" s="88">
        <v>170559</v>
      </c>
      <c r="B305" s="11">
        <v>0.09</v>
      </c>
      <c r="C305" s="11">
        <v>0</v>
      </c>
      <c r="D305" s="11">
        <v>0</v>
      </c>
      <c r="E305" s="11">
        <v>3</v>
      </c>
      <c r="F305" s="88" t="str">
        <f>IF(E305=1,"Occational",IF(E305=2,"Gold","Typical"))</f>
        <v>Typical</v>
      </c>
    </row>
    <row r="306" spans="1:6" ht="14.4">
      <c r="A306" s="88">
        <v>170560</v>
      </c>
      <c r="B306" s="11">
        <v>0.09</v>
      </c>
      <c r="C306" s="11">
        <v>0</v>
      </c>
      <c r="D306" s="11">
        <v>0</v>
      </c>
      <c r="E306" s="11">
        <v>3</v>
      </c>
      <c r="F306" s="88" t="str">
        <f>IF(E306=1,"Occational",IF(E306=2,"Gold","Typical"))</f>
        <v>Typical</v>
      </c>
    </row>
    <row r="307" spans="1:6" ht="14.4">
      <c r="A307" s="88">
        <v>170561</v>
      </c>
      <c r="B307" s="11">
        <v>0.07</v>
      </c>
      <c r="C307" s="11">
        <v>0</v>
      </c>
      <c r="D307" s="11">
        <v>0.08</v>
      </c>
      <c r="E307" s="11">
        <v>3</v>
      </c>
      <c r="F307" s="88" t="str">
        <f>IF(E307=1,"Occational",IF(E307=2,"Gold","Typical"))</f>
        <v>Typical</v>
      </c>
    </row>
    <row r="308" spans="1:6" ht="14.4">
      <c r="A308" s="88">
        <v>170565</v>
      </c>
      <c r="B308" s="11">
        <v>0.07</v>
      </c>
      <c r="C308" s="11">
        <v>0</v>
      </c>
      <c r="D308" s="11">
        <v>0</v>
      </c>
      <c r="E308" s="11">
        <v>3</v>
      </c>
      <c r="F308" s="88" t="str">
        <f>IF(E308=1,"Occational",IF(E308=2,"Gold","Typical"))</f>
        <v>Typical</v>
      </c>
    </row>
    <row r="309" spans="1:6" ht="14.4">
      <c r="A309" s="88">
        <v>170566</v>
      </c>
      <c r="B309" s="11">
        <v>0.06</v>
      </c>
      <c r="C309" s="11">
        <v>0</v>
      </c>
      <c r="D309" s="11">
        <v>0</v>
      </c>
      <c r="E309" s="11">
        <v>3</v>
      </c>
      <c r="F309" s="88" t="str">
        <f>IF(E309=1,"Occational",IF(E309=2,"Gold","Typical"))</f>
        <v>Typical</v>
      </c>
    </row>
    <row r="310" spans="1:6" ht="14.4">
      <c r="A310" s="88">
        <v>170567</v>
      </c>
      <c r="B310" s="11">
        <v>0.04</v>
      </c>
      <c r="C310" s="11">
        <v>0</v>
      </c>
      <c r="D310" s="11">
        <v>0.02</v>
      </c>
      <c r="E310" s="11">
        <v>3</v>
      </c>
      <c r="F310" s="88" t="str">
        <f>IF(E310=1,"Occational",IF(E310=2,"Gold","Typical"))</f>
        <v>Typical</v>
      </c>
    </row>
    <row r="311" spans="1:6" ht="14.4">
      <c r="A311" s="88">
        <v>170572</v>
      </c>
      <c r="B311" s="11">
        <v>0.05</v>
      </c>
      <c r="C311" s="11">
        <v>0</v>
      </c>
      <c r="D311" s="11">
        <v>0.19</v>
      </c>
      <c r="E311" s="11">
        <v>3</v>
      </c>
      <c r="F311" s="88" t="str">
        <f>IF(E311=1,"Occational",IF(E311=2,"Gold","Typical"))</f>
        <v>Typical</v>
      </c>
    </row>
    <row r="312" spans="1:6" ht="14.4">
      <c r="A312" s="88">
        <v>170574</v>
      </c>
      <c r="B312" s="11">
        <v>0.05</v>
      </c>
      <c r="C312" s="11">
        <v>0</v>
      </c>
      <c r="D312" s="11">
        <v>0.09</v>
      </c>
      <c r="E312" s="11">
        <v>3</v>
      </c>
      <c r="F312" s="88" t="str">
        <f>IF(E312=1,"Occational",IF(E312=2,"Gold","Typical"))</f>
        <v>Typical</v>
      </c>
    </row>
    <row r="313" spans="1:6" ht="14.4">
      <c r="A313" s="88">
        <v>170575</v>
      </c>
      <c r="B313" s="11">
        <v>0.1</v>
      </c>
      <c r="C313" s="11">
        <v>0</v>
      </c>
      <c r="D313" s="11">
        <v>0.08</v>
      </c>
      <c r="E313" s="11">
        <v>3</v>
      </c>
      <c r="F313" s="88" t="str">
        <f>IF(E313=1,"Occational",IF(E313=2,"Gold","Typical"))</f>
        <v>Typical</v>
      </c>
    </row>
    <row r="314" spans="1:6" ht="14.4">
      <c r="A314" s="88">
        <v>170577</v>
      </c>
      <c r="B314" s="11">
        <v>0.01</v>
      </c>
      <c r="C314" s="11">
        <v>0</v>
      </c>
      <c r="D314" s="11">
        <v>0.01</v>
      </c>
      <c r="E314" s="11">
        <v>3</v>
      </c>
      <c r="F314" s="88" t="str">
        <f>IF(E314=1,"Occational",IF(E314=2,"Gold","Typical"))</f>
        <v>Typical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Noval Bayu Setiawan</dc:creator>
  <cp:keywords/>
  <dc:description/>
  <cp:lastModifiedBy>Jurnal Teknologi dan Sistem Komputer</cp:lastModifiedBy>
  <dcterms:created xsi:type="dcterms:W3CDTF">2018-07-22T13:16:47Z</dcterms:created>
  <dcterms:modified xsi:type="dcterms:W3CDTF">2020-04-06T22:34:02Z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