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9.xml" ContentType="application/vnd.openxmlformats-officedocument.drawingml.chart+xml"/>
  <Override PartName="/xl/charts/chart8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ngujian Durasi" sheetId="1" state="visible" r:id="rId2"/>
    <sheet name="Akurasi - Nama Pembicara" sheetId="2" state="visible" r:id="rId3"/>
    <sheet name="Akurasi - Nama Tempat" sheetId="3" state="visible" r:id="rId4"/>
    <sheet name="Akurasi - Nama Kota" sheetId="4" state="visible" r:id="rId5"/>
    <sheet name="Akurasi - Tanggal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<sst xmlns="http://schemas.openxmlformats.org/spreadsheetml/2006/main" count="50" uniqueCount="35">
  <si>
    <r>
      <rPr>
        <sz val="12"/>
        <color rgb="FF000000"/>
        <rFont val="Calibri"/>
        <family val="2"/>
        <charset val="1"/>
      </rPr>
      <t xml:space="preserve">File ini bagian dari artikel #13686 (doi: 10.14710/jtsiskom.2020.13686)
</t>
    </r>
    <r>
      <rPr>
        <b val="true"/>
        <sz val="11"/>
        <color rgb="FF000000"/>
        <rFont val="Calibri"/>
        <family val="2"/>
        <charset val="1"/>
      </rPr>
      <t xml:space="preserve">Cara sitasi</t>
    </r>
    <r>
      <rPr>
        <sz val="12"/>
        <color rgb="FF000000"/>
        <rFont val="Calibri"/>
        <family val="2"/>
        <charset val="1"/>
      </rPr>
      <t xml:space="preserve">:
</t>
    </r>
    <r>
      <rPr>
        <sz val="10"/>
        <color rgb="FF000000"/>
        <rFont val="Calibri"/>
        <family val="2"/>
        <charset val="1"/>
      </rPr>
      <t xml:space="preserve">A. S. Rosidy, T. M. Akhriza, and M. Husni, "Kombinasi metode NER-OCR untuk meningkatkan efisiensi pengambilan informasi di poster Bahasa Indonesia," Jurnal Teknologi dan Sistem Komputer, vol. 8, no. 4, pp. 263-269, Oct. 2020. doi: https://doi.org/10.14710/jtsiskom.2020.13686</t>
    </r>
  </si>
  <si>
    <t xml:space="preserve">Poster</t>
  </si>
  <si>
    <t xml:space="preserve">Filesize (MB)</t>
  </si>
  <si>
    <t xml:space="preserve">Jumlah Kata</t>
  </si>
  <si>
    <t xml:space="preserve">Manual Process</t>
  </si>
  <si>
    <t xml:space="preserve">Manual Process Duration (s)</t>
  </si>
  <si>
    <t xml:space="preserve">System Process Duration</t>
  </si>
  <si>
    <t xml:space="preserve">Start Time</t>
  </si>
  <si>
    <t xml:space="preserve">Finish Time</t>
  </si>
  <si>
    <t xml:space="preserve">duration Ocr (s)</t>
  </si>
  <si>
    <t xml:space="preserve">duration Ner (s)</t>
  </si>
  <si>
    <t xml:space="preserve">duration Total (s)</t>
  </si>
  <si>
    <t xml:space="preserve">Korelasi Pearson</t>
  </si>
  <si>
    <t xml:space="preserve">Filesize - Durasi OCR</t>
  </si>
  <si>
    <t xml:space="preserve">Filesize - Durasi NER</t>
  </si>
  <si>
    <t xml:space="preserve">Filesize - Durasi Total</t>
  </si>
  <si>
    <t xml:space="preserve">Jml Kata - Durasi OCR</t>
  </si>
  <si>
    <t xml:space="preserve">Jml Kata - Durasi NER</t>
  </si>
  <si>
    <t xml:space="preserve">Jml Kata - Durasi Total</t>
  </si>
  <si>
    <t xml:space="preserve">Metode Manual</t>
  </si>
  <si>
    <t xml:space="preserve">Metode Alternatif</t>
  </si>
  <si>
    <t xml:space="preserve">Peningkatan</t>
  </si>
  <si>
    <t xml:space="preserve">Avg</t>
  </si>
  <si>
    <t xml:space="preserve">Std</t>
  </si>
  <si>
    <t xml:space="preserve">Max</t>
  </si>
  <si>
    <t xml:space="preserve">Min</t>
  </si>
  <si>
    <t xml:space="preserve">Akurasi Pengambilan Informasi "Nama Pembicara" pada Poster</t>
  </si>
  <si>
    <t xml:space="preserve">Total Poster Uji</t>
  </si>
  <si>
    <t xml:space="preserve">Jumlah Kata Data Latih</t>
  </si>
  <si>
    <t xml:space="preserve">Jumlah Poster Akurat</t>
  </si>
  <si>
    <t xml:space="preserve">Akurasi</t>
  </si>
  <si>
    <t xml:space="preserve">(+) Peningkatan</t>
  </si>
  <si>
    <t xml:space="preserve">Akurasi Pengambilan Informasi "Nama Tempat" pada Poster</t>
  </si>
  <si>
    <t xml:space="preserve">Akurasi Pengambilan Informasi "Nama Kota" pada Poster</t>
  </si>
  <si>
    <t xml:space="preserve">Akurasi Pengambilan Informasi "Tanggal" pada Poster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</si>
</sst>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0.00"/>
    <numFmt numFmtId="167" formatCode="0%"/>
    <numFmt numFmtId="168" formatCode="#,##0"/>
  </numFmts>
  <fonts count="17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9"/>
      <color rgb="FF000000"/>
      <name val="Calibri"/>
      <family val="2"/>
    </font>
    <font>
      <b val="true"/>
      <sz val="10"/>
      <color rgb="FF000000"/>
      <name val="Calibri"/>
      <family val="2"/>
    </font>
    <font>
      <sz val="9.5"/>
      <color rgb="FF000000"/>
      <name val="Calibri"/>
      <family val="2"/>
    </font>
    <font>
      <b val="true"/>
      <sz val="9.5"/>
      <color rgb="FF595959"/>
      <name val="Calibri"/>
      <family val="2"/>
    </font>
    <font>
      <sz val="10"/>
      <color rgb="FF000000"/>
      <name val="Calibri"/>
      <family val="2"/>
    </font>
    <font>
      <sz val="12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D9D9D9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2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879374913310833"/>
          <c:y val="0.0339033903390339"/>
          <c:w val="0.902492024596606"/>
          <c:h val="0.81558155815581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4472c4"/>
            </a:solidFill>
            <a:ln w="1908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numFmt formatCode="0%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'Akurasi - Tanggal'!$B$5:$R$5</c:f>
              <c:strCache>
                <c:ptCount val="17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</c:strCache>
            </c:strRef>
          </c:cat>
          <c:val>
            <c:numRef>
              <c:f>'Akurasi - Tanggal'!$B$7:$R$7</c:f>
              <c:numCache>
                <c:formatCode>General</c:formatCode>
                <c:ptCount val="17"/>
                <c:pt idx="0">
                  <c:v>0.28</c:v>
                </c:pt>
                <c:pt idx="1">
                  <c:v>0.44</c:v>
                </c:pt>
                <c:pt idx="2">
                  <c:v>0.44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0.52</c:v>
                </c:pt>
                <c:pt idx="8">
                  <c:v>0.54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0.56</c:v>
                </c:pt>
                <c:pt idx="13">
                  <c:v>0.82</c:v>
                </c:pt>
                <c:pt idx="14">
                  <c:v>0.84</c:v>
                </c:pt>
                <c:pt idx="15">
                  <c:v>0.84</c:v>
                </c:pt>
                <c:pt idx="16">
                  <c:v>0.84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39477100"/>
        <c:axId val="2983352"/>
      </c:lineChart>
      <c:catAx>
        <c:axId val="394771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Jumlah Kata Data Latih </a:t>
                </a:r>
              </a:p>
            </c:rich>
          </c:tx>
          <c:layout>
            <c:manualLayout>
              <c:xMode val="edge"/>
              <c:yMode val="edge"/>
              <c:x val="0.430024504137963"/>
              <c:y val="0.934093409340934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83352"/>
        <c:crosses val="autoZero"/>
        <c:auto val="1"/>
        <c:lblAlgn val="ctr"/>
        <c:lblOffset val="100"/>
      </c:catAx>
      <c:valAx>
        <c:axId val="298335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1" sz="95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1" sz="950" spc="-1" strike="noStrike">
                    <a:solidFill>
                      <a:srgbClr val="595959"/>
                    </a:solidFill>
                    <a:latin typeface="Calibri"/>
                  </a:rPr>
                  <a:t>Akurasi 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477100"/>
        <c:crosses val="autoZero"/>
        <c:crossBetween val="midCat"/>
        <c:majorUnit val="0.1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69714474335699"/>
          <c:y val="0.0339189039885096"/>
          <c:w val="0.92071298894207"/>
          <c:h val="0.847420174566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'Pengujian Durasi'!$O$15:$Q$15</c:f>
              <c:strCache>
                <c:ptCount val="1"/>
                <c:pt idx="0">
                  <c:v>Metode Manual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numFmt formatCode="#,##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'Pengujian Durasi'!$B$5:$B$54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cat>
          <c:val>
            <c:numRef>
              <c:f>'Pengujian Durasi'!$G$5:$G$54</c:f>
              <c:numCache>
                <c:formatCode>General</c:formatCode>
                <c:ptCount val="50"/>
                <c:pt idx="0">
                  <c:v>78</c:v>
                </c:pt>
                <c:pt idx="1">
                  <c:v>214</c:v>
                </c:pt>
                <c:pt idx="2">
                  <c:v>137</c:v>
                </c:pt>
                <c:pt idx="3">
                  <c:v>91</c:v>
                </c:pt>
                <c:pt idx="4">
                  <c:v>87</c:v>
                </c:pt>
                <c:pt idx="5">
                  <c:v>112</c:v>
                </c:pt>
                <c:pt idx="6">
                  <c:v>137</c:v>
                </c:pt>
                <c:pt idx="7">
                  <c:v>162</c:v>
                </c:pt>
                <c:pt idx="8">
                  <c:v>95</c:v>
                </c:pt>
                <c:pt idx="9">
                  <c:v>151</c:v>
                </c:pt>
                <c:pt idx="10">
                  <c:v>148</c:v>
                </c:pt>
                <c:pt idx="11">
                  <c:v>199</c:v>
                </c:pt>
                <c:pt idx="12">
                  <c:v>201</c:v>
                </c:pt>
                <c:pt idx="13">
                  <c:v>116</c:v>
                </c:pt>
                <c:pt idx="14">
                  <c:v>200</c:v>
                </c:pt>
                <c:pt idx="15">
                  <c:v>137</c:v>
                </c:pt>
                <c:pt idx="16">
                  <c:v>144</c:v>
                </c:pt>
                <c:pt idx="17">
                  <c:v>190</c:v>
                </c:pt>
                <c:pt idx="18">
                  <c:v>268</c:v>
                </c:pt>
                <c:pt idx="19">
                  <c:v>220</c:v>
                </c:pt>
                <c:pt idx="20">
                  <c:v>179</c:v>
                </c:pt>
                <c:pt idx="21">
                  <c:v>131</c:v>
                </c:pt>
                <c:pt idx="22">
                  <c:v>216</c:v>
                </c:pt>
                <c:pt idx="23">
                  <c:v>144</c:v>
                </c:pt>
                <c:pt idx="24">
                  <c:v>150</c:v>
                </c:pt>
                <c:pt idx="25">
                  <c:v>127</c:v>
                </c:pt>
                <c:pt idx="26">
                  <c:v>175</c:v>
                </c:pt>
                <c:pt idx="27">
                  <c:v>169</c:v>
                </c:pt>
                <c:pt idx="28">
                  <c:v>102</c:v>
                </c:pt>
                <c:pt idx="29">
                  <c:v>110</c:v>
                </c:pt>
                <c:pt idx="30">
                  <c:v>120</c:v>
                </c:pt>
                <c:pt idx="31">
                  <c:v>81</c:v>
                </c:pt>
                <c:pt idx="32">
                  <c:v>141</c:v>
                </c:pt>
                <c:pt idx="33">
                  <c:v>157</c:v>
                </c:pt>
                <c:pt idx="34">
                  <c:v>161</c:v>
                </c:pt>
                <c:pt idx="35">
                  <c:v>136</c:v>
                </c:pt>
                <c:pt idx="36">
                  <c:v>121</c:v>
                </c:pt>
                <c:pt idx="37">
                  <c:v>153</c:v>
                </c:pt>
                <c:pt idx="38">
                  <c:v>235</c:v>
                </c:pt>
                <c:pt idx="39">
                  <c:v>173</c:v>
                </c:pt>
                <c:pt idx="40">
                  <c:v>148</c:v>
                </c:pt>
                <c:pt idx="41">
                  <c:v>101</c:v>
                </c:pt>
                <c:pt idx="42">
                  <c:v>90</c:v>
                </c:pt>
                <c:pt idx="43">
                  <c:v>190</c:v>
                </c:pt>
                <c:pt idx="44">
                  <c:v>118</c:v>
                </c:pt>
                <c:pt idx="45">
                  <c:v>155</c:v>
                </c:pt>
                <c:pt idx="46">
                  <c:v>133</c:v>
                </c:pt>
                <c:pt idx="47">
                  <c:v>143</c:v>
                </c:pt>
                <c:pt idx="48">
                  <c:v>190</c:v>
                </c:pt>
                <c:pt idx="49">
                  <c:v>123</c:v>
                </c:pt>
              </c:numCache>
            </c:numRef>
          </c:val>
        </c:ser>
        <c:ser>
          <c:idx val="1"/>
          <c:order val="1"/>
          <c:tx>
            <c:strRef>
              <c:f>'Pengujian Durasi'!$R$15:$S$15</c:f>
              <c:strCache>
                <c:ptCount val="1"/>
                <c:pt idx="0">
                  <c:v>Metode Alternatif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numFmt formatCode="#,##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'Pengujian Durasi'!$B$5:$B$54</c:f>
              <c:strCach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strCache>
            </c:strRef>
          </c:cat>
          <c:val>
            <c:numRef>
              <c:f>'Pengujian Durasi'!$J$5:$J$54</c:f>
              <c:numCache>
                <c:formatCode>General</c:formatCode>
                <c:ptCount val="50"/>
                <c:pt idx="0">
                  <c:v>11.12</c:v>
                </c:pt>
                <c:pt idx="1">
                  <c:v>12.96</c:v>
                </c:pt>
                <c:pt idx="2">
                  <c:v>8.22</c:v>
                </c:pt>
                <c:pt idx="3">
                  <c:v>8.02</c:v>
                </c:pt>
                <c:pt idx="4">
                  <c:v>7.47</c:v>
                </c:pt>
                <c:pt idx="5">
                  <c:v>8.16</c:v>
                </c:pt>
                <c:pt idx="6">
                  <c:v>8.76</c:v>
                </c:pt>
                <c:pt idx="7">
                  <c:v>7.71</c:v>
                </c:pt>
                <c:pt idx="8">
                  <c:v>7.27</c:v>
                </c:pt>
                <c:pt idx="9">
                  <c:v>8.39</c:v>
                </c:pt>
                <c:pt idx="10">
                  <c:v>7.84</c:v>
                </c:pt>
                <c:pt idx="11">
                  <c:v>7.75</c:v>
                </c:pt>
                <c:pt idx="12">
                  <c:v>8.56</c:v>
                </c:pt>
                <c:pt idx="13">
                  <c:v>7.94</c:v>
                </c:pt>
                <c:pt idx="14">
                  <c:v>8.21</c:v>
                </c:pt>
                <c:pt idx="15">
                  <c:v>11.12</c:v>
                </c:pt>
                <c:pt idx="16">
                  <c:v>7.14</c:v>
                </c:pt>
                <c:pt idx="17">
                  <c:v>7.99</c:v>
                </c:pt>
                <c:pt idx="18">
                  <c:v>9.11</c:v>
                </c:pt>
                <c:pt idx="19">
                  <c:v>7.23</c:v>
                </c:pt>
                <c:pt idx="20">
                  <c:v>14.87</c:v>
                </c:pt>
                <c:pt idx="21">
                  <c:v>6.62</c:v>
                </c:pt>
                <c:pt idx="22">
                  <c:v>7.48</c:v>
                </c:pt>
                <c:pt idx="23">
                  <c:v>7.46</c:v>
                </c:pt>
                <c:pt idx="24">
                  <c:v>7.44</c:v>
                </c:pt>
                <c:pt idx="25">
                  <c:v>8.19</c:v>
                </c:pt>
                <c:pt idx="26">
                  <c:v>6.64</c:v>
                </c:pt>
                <c:pt idx="27">
                  <c:v>7.8</c:v>
                </c:pt>
                <c:pt idx="28">
                  <c:v>6.81</c:v>
                </c:pt>
                <c:pt idx="29">
                  <c:v>8.37</c:v>
                </c:pt>
                <c:pt idx="30">
                  <c:v>8.23</c:v>
                </c:pt>
                <c:pt idx="31">
                  <c:v>8.91</c:v>
                </c:pt>
                <c:pt idx="32">
                  <c:v>9.03</c:v>
                </c:pt>
                <c:pt idx="33">
                  <c:v>5.58</c:v>
                </c:pt>
                <c:pt idx="34">
                  <c:v>7.5</c:v>
                </c:pt>
                <c:pt idx="35">
                  <c:v>6.2</c:v>
                </c:pt>
                <c:pt idx="36">
                  <c:v>6.66</c:v>
                </c:pt>
                <c:pt idx="37">
                  <c:v>5.09</c:v>
                </c:pt>
                <c:pt idx="38">
                  <c:v>12.21</c:v>
                </c:pt>
                <c:pt idx="39">
                  <c:v>7.38</c:v>
                </c:pt>
                <c:pt idx="40">
                  <c:v>6.8</c:v>
                </c:pt>
                <c:pt idx="41">
                  <c:v>18.85</c:v>
                </c:pt>
                <c:pt idx="42">
                  <c:v>8.16</c:v>
                </c:pt>
                <c:pt idx="43">
                  <c:v>8.19</c:v>
                </c:pt>
                <c:pt idx="44">
                  <c:v>5.5</c:v>
                </c:pt>
                <c:pt idx="45">
                  <c:v>5.63</c:v>
                </c:pt>
                <c:pt idx="46">
                  <c:v>7.87</c:v>
                </c:pt>
                <c:pt idx="47">
                  <c:v>7.9</c:v>
                </c:pt>
                <c:pt idx="48">
                  <c:v>8.01</c:v>
                </c:pt>
                <c:pt idx="49">
                  <c:v>8.61</c:v>
                </c:pt>
              </c:numCache>
            </c:numRef>
          </c:val>
        </c:ser>
        <c:gapWidth val="150"/>
        <c:overlap val="0"/>
        <c:axId val="91247407"/>
        <c:axId val="12153520"/>
      </c:barChart>
      <c:catAx>
        <c:axId val="912474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Poster  ke-n</a:t>
                </a:r>
              </a:p>
            </c:rich>
          </c:tx>
          <c:layout>
            <c:manualLayout>
              <c:xMode val="edge"/>
              <c:yMode val="edge"/>
              <c:x val="0.42997194256478"/>
              <c:y val="0.934150922549994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153520"/>
        <c:crosses val="autoZero"/>
        <c:auto val="1"/>
        <c:lblAlgn val="ctr"/>
        <c:lblOffset val="100"/>
      </c:catAx>
      <c:valAx>
        <c:axId val="12153520"/>
        <c:scaling>
          <c:orientation val="minMax"/>
          <c:max val="30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1" sz="95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1" sz="950" spc="-1" strike="noStrike">
                    <a:solidFill>
                      <a:srgbClr val="595959"/>
                    </a:solidFill>
                    <a:latin typeface="Calibri"/>
                  </a:rPr>
                  <a:t>Durasi (detik)</a:t>
                </a:r>
              </a:p>
            </c:rich>
          </c:tx>
          <c:layout>
            <c:manualLayout>
              <c:xMode val="edge"/>
              <c:yMode val="edge"/>
              <c:x val="0.00551246080211256"/>
              <c:y val="0.352115788310684"/>
            </c:manualLayout>
          </c:layout>
          <c:overlay val="0"/>
          <c:spPr>
            <a:noFill/>
            <a:ln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1247407"/>
        <c:crosses val="autoZero"/>
        <c:majorUnit val="20"/>
        <c:minorUnit val="5"/>
      </c:val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87931911744299"/>
          <c:y val="0.0339033903390339"/>
          <c:w val="0.902493177297747"/>
          <c:h val="0.81558155815581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4472c4"/>
            </a:solidFill>
            <a:ln w="1908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numFmt formatCode="0%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'Akurasi - Nama Pembicara'!$B$5:$Z$5</c:f>
              <c:strCache>
                <c:ptCount val="25"/>
                <c:pt idx="0">
                  <c:v>25</c:v>
                </c:pt>
                <c:pt idx="1">
                  <c:v>50</c:v>
                </c:pt>
                <c:pt idx="2">
                  <c:v>75</c:v>
                </c:pt>
                <c:pt idx="3">
                  <c:v>100</c:v>
                </c:pt>
                <c:pt idx="4">
                  <c:v>125</c:v>
                </c:pt>
                <c:pt idx="5">
                  <c:v>150</c:v>
                </c:pt>
                <c:pt idx="6">
                  <c:v>175</c:v>
                </c:pt>
                <c:pt idx="7">
                  <c:v>200</c:v>
                </c:pt>
                <c:pt idx="8">
                  <c:v>225</c:v>
                </c:pt>
                <c:pt idx="9">
                  <c:v>250</c:v>
                </c:pt>
                <c:pt idx="10">
                  <c:v>275</c:v>
                </c:pt>
                <c:pt idx="11">
                  <c:v>300</c:v>
                </c:pt>
                <c:pt idx="12">
                  <c:v>325</c:v>
                </c:pt>
                <c:pt idx="13">
                  <c:v>350</c:v>
                </c:pt>
                <c:pt idx="14">
                  <c:v>375</c:v>
                </c:pt>
                <c:pt idx="15">
                  <c:v>400</c:v>
                </c:pt>
                <c:pt idx="16">
                  <c:v>425</c:v>
                </c:pt>
                <c:pt idx="17">
                  <c:v>450</c:v>
                </c:pt>
                <c:pt idx="18">
                  <c:v>475</c:v>
                </c:pt>
                <c:pt idx="19">
                  <c:v>500</c:v>
                </c:pt>
                <c:pt idx="20">
                  <c:v>525</c:v>
                </c:pt>
                <c:pt idx="21">
                  <c:v>550</c:v>
                </c:pt>
                <c:pt idx="22">
                  <c:v>575</c:v>
                </c:pt>
                <c:pt idx="23">
                  <c:v>600</c:v>
                </c:pt>
                <c:pt idx="24">
                  <c:v>619</c:v>
                </c:pt>
              </c:strCache>
            </c:strRef>
          </c:cat>
          <c:val>
            <c:numRef>
              <c:f>'Akurasi - Nama Pembicara'!$B$7:$Z$7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0.04</c:v>
                </c:pt>
                <c:pt idx="6">
                  <c:v>0.04</c:v>
                </c:pt>
                <c:pt idx="7">
                  <c:v>0.06</c:v>
                </c:pt>
                <c:pt idx="8">
                  <c:v>0.06</c:v>
                </c:pt>
                <c:pt idx="9">
                  <c:v>0.06</c:v>
                </c:pt>
                <c:pt idx="10">
                  <c:v>0.12</c:v>
                </c:pt>
                <c:pt idx="11">
                  <c:v>0.12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0.26</c:v>
                </c:pt>
                <c:pt idx="16">
                  <c:v>0.3</c:v>
                </c:pt>
                <c:pt idx="17">
                  <c:v>0.36</c:v>
                </c:pt>
                <c:pt idx="18">
                  <c:v>0.4</c:v>
                </c:pt>
                <c:pt idx="19">
                  <c:v>0.48</c:v>
                </c:pt>
                <c:pt idx="20">
                  <c:v>0.64</c:v>
                </c:pt>
                <c:pt idx="21">
                  <c:v>0.76</c:v>
                </c:pt>
                <c:pt idx="22">
                  <c:v>0.82</c:v>
                </c:pt>
                <c:pt idx="23">
                  <c:v>0.84</c:v>
                </c:pt>
                <c:pt idx="24">
                  <c:v>0.92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53060736"/>
        <c:axId val="9649961"/>
      </c:lineChart>
      <c:catAx>
        <c:axId val="530607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Jumlah Kata Data Latih </a:t>
                </a:r>
              </a:p>
            </c:rich>
          </c:tx>
          <c:layout>
            <c:manualLayout>
              <c:xMode val="edge"/>
              <c:yMode val="edge"/>
              <c:x val="0.430038392155049"/>
              <c:y val="0.934093409340934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49961"/>
        <c:crosses val="autoZero"/>
        <c:auto val="1"/>
        <c:lblAlgn val="ctr"/>
        <c:lblOffset val="100"/>
      </c:catAx>
      <c:valAx>
        <c:axId val="9649961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1" sz="95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1" sz="950" spc="-1" strike="noStrike">
                    <a:solidFill>
                      <a:srgbClr val="595959"/>
                    </a:solidFill>
                    <a:latin typeface="Calibri"/>
                  </a:rPr>
                  <a:t>Akurasi 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060736"/>
        <c:crosses val="autoZero"/>
        <c:crossBetween val="midCat"/>
        <c:majorUnit val="0.1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879359792765288"/>
          <c:y val="0.0339033903390339"/>
          <c:w val="0.902488666851698"/>
          <c:h val="0.81558155815581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4472c4"/>
            </a:solidFill>
            <a:ln w="1908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numFmt formatCode="0%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'Akurasi - Nama Tempat'!$B$5:$W$5</c:f>
              <c:strCache>
                <c:ptCount val="22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  <c:pt idx="10">
                  <c:v>550</c:v>
                </c:pt>
                <c:pt idx="11">
                  <c:v>600</c:v>
                </c:pt>
                <c:pt idx="12">
                  <c:v>650</c:v>
                </c:pt>
                <c:pt idx="13">
                  <c:v>700</c:v>
                </c:pt>
                <c:pt idx="14">
                  <c:v>750</c:v>
                </c:pt>
                <c:pt idx="15">
                  <c:v>800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1000</c:v>
                </c:pt>
                <c:pt idx="20">
                  <c:v>1050</c:v>
                </c:pt>
                <c:pt idx="21">
                  <c:v>1058</c:v>
                </c:pt>
              </c:strCache>
            </c:strRef>
          </c:cat>
          <c:val>
            <c:numRef>
              <c:f>'Akurasi - Nama Tempat'!$B$7:$W$7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0.06</c:v>
                </c:pt>
                <c:pt idx="5">
                  <c:v>0.06</c:v>
                </c:pt>
                <c:pt idx="6">
                  <c:v>0.08</c:v>
                </c:pt>
                <c:pt idx="7">
                  <c:v>0.12</c:v>
                </c:pt>
                <c:pt idx="8">
                  <c:v>0.12</c:v>
                </c:pt>
                <c:pt idx="9">
                  <c:v>0.16</c:v>
                </c:pt>
                <c:pt idx="10">
                  <c:v>0.24</c:v>
                </c:pt>
                <c:pt idx="11">
                  <c:v>0.24</c:v>
                </c:pt>
                <c:pt idx="12">
                  <c:v>0.26</c:v>
                </c:pt>
                <c:pt idx="13">
                  <c:v>0.42</c:v>
                </c:pt>
                <c:pt idx="14">
                  <c:v>0.46</c:v>
                </c:pt>
                <c:pt idx="15">
                  <c:v>0.54</c:v>
                </c:pt>
                <c:pt idx="16">
                  <c:v>0.56</c:v>
                </c:pt>
                <c:pt idx="17">
                  <c:v>0.64</c:v>
                </c:pt>
                <c:pt idx="18">
                  <c:v>0.68</c:v>
                </c:pt>
                <c:pt idx="19">
                  <c:v>0.72</c:v>
                </c:pt>
                <c:pt idx="20">
                  <c:v>0.88</c:v>
                </c:pt>
                <c:pt idx="21">
                  <c:v>0.9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72595528"/>
        <c:axId val="64374708"/>
      </c:lineChart>
      <c:catAx>
        <c:axId val="7259552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Jumlah Kata Data Latih </a:t>
                </a:r>
              </a:p>
            </c:rich>
          </c:tx>
          <c:layout>
            <c:manualLayout>
              <c:xMode val="edge"/>
              <c:yMode val="edge"/>
              <c:x val="0.430012027014525"/>
              <c:y val="0.934093409340934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374708"/>
        <c:crosses val="autoZero"/>
        <c:auto val="1"/>
        <c:lblAlgn val="ctr"/>
        <c:lblOffset val="100"/>
      </c:catAx>
      <c:valAx>
        <c:axId val="64374708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1" sz="95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1" sz="950" spc="-1" strike="noStrike">
                    <a:solidFill>
                      <a:srgbClr val="595959"/>
                    </a:solidFill>
                    <a:latin typeface="Calibri"/>
                  </a:rPr>
                  <a:t>Akurasi 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595528"/>
        <c:crosses val="autoZero"/>
        <c:crossBetween val="midCat"/>
        <c:majorUnit val="0.1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87931911744299"/>
          <c:y val="0.0339033903390339"/>
          <c:w val="0.902493177297747"/>
          <c:h val="0.815581558155816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4472c4"/>
            </a:solidFill>
            <a:ln w="1908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numFmt formatCode="0%" sourceLinked="1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'Akurasi - Nama Kota'!$B$5:$T$5</c:f>
              <c:strCache>
                <c:ptCount val="19"/>
                <c:pt idx="0">
                  <c:v>15</c:v>
                </c:pt>
                <c:pt idx="1">
                  <c:v>30</c:v>
                </c:pt>
                <c:pt idx="2">
                  <c:v>45</c:v>
                </c:pt>
                <c:pt idx="3">
                  <c:v>60</c:v>
                </c:pt>
                <c:pt idx="4">
                  <c:v>75</c:v>
                </c:pt>
                <c:pt idx="5">
                  <c:v>90</c:v>
                </c:pt>
                <c:pt idx="6">
                  <c:v>105</c:v>
                </c:pt>
                <c:pt idx="7">
                  <c:v>120</c:v>
                </c:pt>
                <c:pt idx="8">
                  <c:v>135</c:v>
                </c:pt>
                <c:pt idx="9">
                  <c:v>150</c:v>
                </c:pt>
                <c:pt idx="10">
                  <c:v>165</c:v>
                </c:pt>
                <c:pt idx="11">
                  <c:v>180</c:v>
                </c:pt>
                <c:pt idx="12">
                  <c:v>195</c:v>
                </c:pt>
                <c:pt idx="13">
                  <c:v>210</c:v>
                </c:pt>
                <c:pt idx="14">
                  <c:v>225</c:v>
                </c:pt>
                <c:pt idx="15">
                  <c:v>240</c:v>
                </c:pt>
                <c:pt idx="16">
                  <c:v>255</c:v>
                </c:pt>
                <c:pt idx="17">
                  <c:v>270</c:v>
                </c:pt>
                <c:pt idx="18">
                  <c:v>285</c:v>
                </c:pt>
              </c:strCache>
            </c:strRef>
          </c:cat>
          <c:val>
            <c:numRef>
              <c:f>'Akurasi - Nama Kota'!$B$7:$T$7</c:f>
              <c:numCache>
                <c:formatCode>General</c:formatCode>
                <c:ptCount val="19"/>
                <c:pt idx="0">
                  <c:v>0</c:v>
                </c:pt>
                <c:pt idx="1">
                  <c:v>0.04</c:v>
                </c:pt>
                <c:pt idx="2">
                  <c:v>0.06</c:v>
                </c:pt>
                <c:pt idx="3">
                  <c:v>0.22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0.26</c:v>
                </c:pt>
                <c:pt idx="8">
                  <c:v>0.26</c:v>
                </c:pt>
                <c:pt idx="9">
                  <c:v>0.34</c:v>
                </c:pt>
                <c:pt idx="10">
                  <c:v>0.36</c:v>
                </c:pt>
                <c:pt idx="11">
                  <c:v>0.48</c:v>
                </c:pt>
                <c:pt idx="12">
                  <c:v>0.48</c:v>
                </c:pt>
                <c:pt idx="13">
                  <c:v>0.54</c:v>
                </c:pt>
                <c:pt idx="14">
                  <c:v>0.74</c:v>
                </c:pt>
                <c:pt idx="15">
                  <c:v>0.78</c:v>
                </c:pt>
                <c:pt idx="16">
                  <c:v>0.82</c:v>
                </c:pt>
                <c:pt idx="17">
                  <c:v>0.82</c:v>
                </c:pt>
                <c:pt idx="18">
                  <c:v>0.82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3814976"/>
        <c:axId val="4803072"/>
      </c:lineChart>
      <c:catAx>
        <c:axId val="381497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Jumlah Kata Data Latih </a:t>
                </a:r>
              </a:p>
            </c:rich>
          </c:tx>
          <c:layout>
            <c:manualLayout>
              <c:xMode val="edge"/>
              <c:yMode val="edge"/>
              <c:x val="0.430038392155049"/>
              <c:y val="0.934093409340934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03072"/>
        <c:crosses val="autoZero"/>
        <c:auto val="1"/>
        <c:lblAlgn val="ctr"/>
        <c:lblOffset val="100"/>
      </c:catAx>
      <c:valAx>
        <c:axId val="4803072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1" sz="95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1" sz="950" spc="-1" strike="noStrike">
                    <a:solidFill>
                      <a:srgbClr val="595959"/>
                    </a:solidFill>
                    <a:latin typeface="Calibri"/>
                  </a:rPr>
                  <a:t>Akurasi 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5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14976"/>
        <c:crosses val="autoZero"/>
        <c:crossBetween val="midCat"/>
        <c:majorUnit val="0.1"/>
      </c:valAx>
      <c:spPr>
        <a:noFill/>
        <a:ln>
          <a:noFill/>
        </a:ln>
      </c:spPr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365400</xdr:colOff>
      <xdr:row>15</xdr:row>
      <xdr:rowOff>20160</xdr:rowOff>
    </xdr:from>
    <xdr:to>
      <xdr:col>23</xdr:col>
      <xdr:colOff>259200</xdr:colOff>
      <xdr:row>31</xdr:row>
      <xdr:rowOff>27000</xdr:rowOff>
    </xdr:to>
    <xdr:graphicFrame>
      <xdr:nvGraphicFramePr>
        <xdr:cNvPr id="0" name="Chart 1"/>
        <xdr:cNvGraphicFramePr/>
      </xdr:nvGraphicFramePr>
      <xdr:xfrm>
        <a:off x="9272520" y="3883320"/>
        <a:ext cx="10905840" cy="325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9</xdr:row>
      <xdr:rowOff>30600</xdr:rowOff>
    </xdr:from>
    <xdr:to>
      <xdr:col>18</xdr:col>
      <xdr:colOff>74520</xdr:colOff>
      <xdr:row>26</xdr:row>
      <xdr:rowOff>175680</xdr:rowOff>
    </xdr:to>
    <xdr:graphicFrame>
      <xdr:nvGraphicFramePr>
        <xdr:cNvPr id="1" name="Chart 2"/>
        <xdr:cNvGraphicFramePr/>
      </xdr:nvGraphicFramePr>
      <xdr:xfrm>
        <a:off x="1473480" y="2379960"/>
        <a:ext cx="77824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122040</xdr:colOff>
      <xdr:row>9</xdr:row>
      <xdr:rowOff>10080</xdr:rowOff>
    </xdr:from>
    <xdr:to>
      <xdr:col>19</xdr:col>
      <xdr:colOff>196560</xdr:colOff>
      <xdr:row>26</xdr:row>
      <xdr:rowOff>155160</xdr:rowOff>
    </xdr:to>
    <xdr:graphicFrame>
      <xdr:nvGraphicFramePr>
        <xdr:cNvPr id="2" name="Chart 2"/>
        <xdr:cNvGraphicFramePr/>
      </xdr:nvGraphicFramePr>
      <xdr:xfrm>
        <a:off x="2049120" y="2359440"/>
        <a:ext cx="77821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9</xdr:row>
      <xdr:rowOff>0</xdr:rowOff>
    </xdr:from>
    <xdr:to>
      <xdr:col>18</xdr:col>
      <xdr:colOff>74520</xdr:colOff>
      <xdr:row>26</xdr:row>
      <xdr:rowOff>145080</xdr:rowOff>
    </xdr:to>
    <xdr:graphicFrame>
      <xdr:nvGraphicFramePr>
        <xdr:cNvPr id="3" name="Chart 2"/>
        <xdr:cNvGraphicFramePr/>
      </xdr:nvGraphicFramePr>
      <xdr:xfrm>
        <a:off x="1473480" y="2349360"/>
        <a:ext cx="77824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9</xdr:row>
      <xdr:rowOff>0</xdr:rowOff>
    </xdr:from>
    <xdr:to>
      <xdr:col>17</xdr:col>
      <xdr:colOff>267480</xdr:colOff>
      <xdr:row>26</xdr:row>
      <xdr:rowOff>145080</xdr:rowOff>
    </xdr:to>
    <xdr:graphicFrame>
      <xdr:nvGraphicFramePr>
        <xdr:cNvPr id="4" name="Chart 2"/>
        <xdr:cNvGraphicFramePr/>
      </xdr:nvGraphicFramePr>
      <xdr:xfrm>
        <a:off x="1473480" y="2349360"/>
        <a:ext cx="77860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S59"/>
  <sheetViews>
    <sheetView showFormulas="false" showGridLines="true" showRowColHeaders="true" showZeros="true" rightToLeft="false" tabSelected="true" showOutlineSymbols="true" defaultGridColor="true" view="normal" topLeftCell="H1" colorId="64" zoomScale="132" zoomScaleNormal="132" zoomScalePageLayoutView="100" workbookViewId="0">
      <pane xSplit="0" ySplit="2" topLeftCell="A3" activePane="bottomLeft" state="frozen"/>
      <selection pane="topLeft" activeCell="H1" activeCellId="0" sqref="H1"/>
      <selection pane="bottomLeft" activeCell="H1" activeCellId="0" sqref="H1"/>
    </sheetView>
  </sheetViews>
  <sheetFormatPr defaultRowHeight="16" zeroHeight="false" outlineLevelRow="0" outlineLevelCol="0"/>
  <cols>
    <col collapsed="false" customWidth="true" hidden="false" outlineLevel="0" max="1" min="1" style="0" width="10.49"/>
    <col collapsed="false" customWidth="true" hidden="false" outlineLevel="0" max="2" min="2" style="1" width="7.66"/>
    <col collapsed="false" customWidth="true" hidden="false" outlineLevel="0" max="3" min="3" style="0" width="10.5"/>
    <col collapsed="false" customWidth="true" hidden="false" outlineLevel="0" max="4" min="4" style="0" width="10.66"/>
    <col collapsed="false" customWidth="true" hidden="true" outlineLevel="0" max="5" min="5" style="0" width="11.16"/>
    <col collapsed="false" customWidth="true" hidden="true" outlineLevel="0" max="6" min="6" style="0" width="11.33"/>
    <col collapsed="false" customWidth="true" hidden="false" outlineLevel="0" max="7" min="7" style="0" width="12.83"/>
    <col collapsed="false" customWidth="true" hidden="false" outlineLevel="0" max="10" min="8" style="0" width="13.16"/>
    <col collapsed="false" customWidth="true" hidden="false" outlineLevel="0" max="11" min="11" style="0" width="4.83"/>
    <col collapsed="false" customWidth="true" hidden="false" outlineLevel="0" max="12" min="12" style="0" width="19"/>
    <col collapsed="false" customWidth="true" hidden="false" outlineLevel="0" max="13" min="13" style="1" width="5.83"/>
    <col collapsed="false" customWidth="true" hidden="false" outlineLevel="0" max="14" min="14" style="1" width="6.5"/>
    <col collapsed="false" customWidth="true" hidden="false" outlineLevel="0" max="15" min="15" style="1" width="5.83"/>
    <col collapsed="false" customWidth="true" hidden="false" outlineLevel="0" max="16" min="16" style="1" width="6.5"/>
    <col collapsed="false" customWidth="true" hidden="false" outlineLevel="0" max="17" min="17" style="1" width="5.83"/>
    <col collapsed="false" customWidth="true" hidden="false" outlineLevel="0" max="18" min="18" style="1" width="6.5"/>
    <col collapsed="false" customWidth="true" hidden="false" outlineLevel="0" max="1025" min="19" style="0" width="10.49"/>
  </cols>
  <sheetData>
    <row r="1" s="2" customFormat="true" ht="64.2" hidden="false" customHeight="true" outlineLevel="0" collapsed="false">
      <c r="B1" s="3"/>
      <c r="C1" s="4"/>
      <c r="D1" s="5"/>
      <c r="E1" s="5"/>
      <c r="F1" s="4"/>
      <c r="G1" s="5"/>
      <c r="H1" s="6" t="s">
        <v>0</v>
      </c>
      <c r="I1" s="6"/>
      <c r="J1" s="6"/>
      <c r="K1" s="6"/>
      <c r="L1" s="6"/>
      <c r="M1" s="6"/>
      <c r="N1" s="6"/>
      <c r="O1" s="7"/>
      <c r="P1" s="7"/>
      <c r="Q1" s="7"/>
      <c r="R1" s="7"/>
    </row>
    <row r="2" s="2" customFormat="true" ht="15" hidden="false" customHeight="false" outlineLevel="0" collapsed="false">
      <c r="B2" s="3"/>
      <c r="C2" s="4"/>
      <c r="D2" s="5"/>
      <c r="E2" s="5"/>
      <c r="F2" s="4"/>
      <c r="G2" s="5"/>
      <c r="H2" s="8"/>
      <c r="I2" s="8"/>
      <c r="J2" s="8"/>
      <c r="M2" s="7"/>
      <c r="N2" s="7"/>
      <c r="O2" s="7"/>
      <c r="P2" s="7"/>
      <c r="Q2" s="7"/>
      <c r="R2" s="7"/>
    </row>
    <row r="3" customFormat="false" ht="16" hidden="false" customHeight="true" outlineLevel="0" collapsed="false">
      <c r="B3" s="9" t="s">
        <v>1</v>
      </c>
      <c r="C3" s="10" t="s">
        <v>2</v>
      </c>
      <c r="D3" s="11" t="s">
        <v>3</v>
      </c>
      <c r="E3" s="11" t="s">
        <v>4</v>
      </c>
      <c r="F3" s="11"/>
      <c r="G3" s="11" t="s">
        <v>5</v>
      </c>
      <c r="H3" s="12" t="s">
        <v>6</v>
      </c>
      <c r="I3" s="12"/>
      <c r="J3" s="12"/>
    </row>
    <row r="4" customFormat="false" ht="31" hidden="false" customHeight="true" outlineLevel="0" collapsed="false">
      <c r="B4" s="9"/>
      <c r="C4" s="10"/>
      <c r="D4" s="11"/>
      <c r="E4" s="13" t="s">
        <v>7</v>
      </c>
      <c r="F4" s="13" t="s">
        <v>8</v>
      </c>
      <c r="G4" s="11"/>
      <c r="H4" s="11" t="s">
        <v>9</v>
      </c>
      <c r="I4" s="11" t="s">
        <v>10</v>
      </c>
      <c r="J4" s="11" t="s">
        <v>11</v>
      </c>
    </row>
    <row r="5" customFormat="false" ht="17" hidden="false" customHeight="false" outlineLevel="0" collapsed="false">
      <c r="B5" s="14" t="n">
        <v>1</v>
      </c>
      <c r="C5" s="15" t="n">
        <v>178</v>
      </c>
      <c r="D5" s="16" t="n">
        <v>64</v>
      </c>
      <c r="E5" s="16" t="n">
        <v>1586783436</v>
      </c>
      <c r="F5" s="16" t="n">
        <v>1586783514</v>
      </c>
      <c r="G5" s="17" t="n">
        <f aca="false">F5-E5</f>
        <v>78</v>
      </c>
      <c r="H5" s="16" t="n">
        <v>10.89</v>
      </c>
      <c r="I5" s="16" t="n">
        <v>0.23</v>
      </c>
      <c r="J5" s="17" t="n">
        <v>11.12</v>
      </c>
      <c r="L5" s="18" t="s">
        <v>12</v>
      </c>
      <c r="M5" s="18"/>
      <c r="N5" s="18"/>
    </row>
    <row r="6" customFormat="false" ht="16" hidden="false" customHeight="false" outlineLevel="0" collapsed="false">
      <c r="B6" s="14" t="n">
        <v>2</v>
      </c>
      <c r="C6" s="15" t="n">
        <v>732</v>
      </c>
      <c r="D6" s="16" t="n">
        <v>90</v>
      </c>
      <c r="E6" s="16" t="n">
        <v>1586783702</v>
      </c>
      <c r="F6" s="16" t="n">
        <v>1586783916</v>
      </c>
      <c r="G6" s="17" t="n">
        <f aca="false">F6-E6</f>
        <v>214</v>
      </c>
      <c r="H6" s="16" t="n">
        <v>12.59</v>
      </c>
      <c r="I6" s="16" t="n">
        <v>0.37</v>
      </c>
      <c r="J6" s="17" t="n">
        <v>12.96</v>
      </c>
      <c r="L6" s="19" t="s">
        <v>13</v>
      </c>
      <c r="M6" s="20" t="n">
        <f aca="false">PEARSON(C5:C54,H5:H54)</f>
        <v>0.729207702627505</v>
      </c>
      <c r="N6" s="21" t="str">
        <f aca="false">IF(M6&lt;0.4,"Lemah",IF(M6&lt;0.6,"Cukup",IF(M6&lt;0.8,"Kuat","SK")))</f>
        <v>Kuat</v>
      </c>
    </row>
    <row r="7" customFormat="false" ht="16" hidden="false" customHeight="false" outlineLevel="0" collapsed="false">
      <c r="B7" s="14" t="n">
        <v>3</v>
      </c>
      <c r="C7" s="15" t="n">
        <v>150</v>
      </c>
      <c r="D7" s="16" t="n">
        <v>94</v>
      </c>
      <c r="E7" s="16" t="n">
        <v>1586783916</v>
      </c>
      <c r="F7" s="16" t="n">
        <v>1586784053</v>
      </c>
      <c r="G7" s="17" t="n">
        <f aca="false">F7-E7</f>
        <v>137</v>
      </c>
      <c r="H7" s="16" t="n">
        <v>7.93</v>
      </c>
      <c r="I7" s="16" t="n">
        <v>0.29</v>
      </c>
      <c r="J7" s="17" t="n">
        <v>8.22</v>
      </c>
      <c r="L7" s="22" t="s">
        <v>14</v>
      </c>
      <c r="M7" s="23" t="n">
        <f aca="false">PEARSON(C5:C54,I5:I54)</f>
        <v>0.40619456632589</v>
      </c>
      <c r="N7" s="24" t="str">
        <f aca="false">IF(M7&lt;0.4,"Lemah",IF(M7&lt;0.6,"Cukup",IF(M7&lt;0.8,"Kuat","SK")))</f>
        <v>Cukup</v>
      </c>
    </row>
    <row r="8" customFormat="false" ht="16" hidden="false" customHeight="false" outlineLevel="0" collapsed="false">
      <c r="B8" s="14" t="n">
        <v>4</v>
      </c>
      <c r="C8" s="15" t="n">
        <v>149</v>
      </c>
      <c r="D8" s="16" t="n">
        <v>52</v>
      </c>
      <c r="E8" s="16" t="n">
        <v>1586784053</v>
      </c>
      <c r="F8" s="16" t="n">
        <v>1586784144</v>
      </c>
      <c r="G8" s="17" t="n">
        <f aca="false">F8-E8</f>
        <v>91</v>
      </c>
      <c r="H8" s="16" t="n">
        <v>7.75</v>
      </c>
      <c r="I8" s="16" t="n">
        <v>0.27</v>
      </c>
      <c r="J8" s="17" t="n">
        <v>8.02</v>
      </c>
      <c r="L8" s="22" t="s">
        <v>15</v>
      </c>
      <c r="M8" s="23" t="n">
        <f aca="false">PEARSON(C5:C54,J5:J54)</f>
        <v>0.732150589896646</v>
      </c>
      <c r="N8" s="25" t="str">
        <f aca="false">IF(M8&lt;0.4,"Lemah",IF(M8&lt;0.6,"Cukup",IF(M8&lt;0.8,"Kuat","SK")))</f>
        <v>Kuat</v>
      </c>
    </row>
    <row r="9" customFormat="false" ht="16" hidden="false" customHeight="false" outlineLevel="0" collapsed="false">
      <c r="B9" s="14" t="n">
        <v>5</v>
      </c>
      <c r="C9" s="15" t="n">
        <v>146</v>
      </c>
      <c r="D9" s="16" t="n">
        <v>56</v>
      </c>
      <c r="E9" s="16" t="n">
        <v>1586784144</v>
      </c>
      <c r="F9" s="16" t="n">
        <v>1586784231</v>
      </c>
      <c r="G9" s="17" t="n">
        <f aca="false">F9-E9</f>
        <v>87</v>
      </c>
      <c r="H9" s="16" t="n">
        <v>7.26</v>
      </c>
      <c r="I9" s="16" t="n">
        <v>0.21</v>
      </c>
      <c r="J9" s="17" t="n">
        <v>7.47</v>
      </c>
      <c r="L9" s="22"/>
      <c r="M9" s="26"/>
      <c r="N9" s="27"/>
    </row>
    <row r="10" customFormat="false" ht="16" hidden="false" customHeight="false" outlineLevel="0" collapsed="false">
      <c r="B10" s="14" t="n">
        <v>6</v>
      </c>
      <c r="C10" s="15" t="n">
        <v>138</v>
      </c>
      <c r="D10" s="16" t="n">
        <v>47</v>
      </c>
      <c r="E10" s="16" t="n">
        <v>1586784230</v>
      </c>
      <c r="F10" s="16" t="n">
        <v>1586784342</v>
      </c>
      <c r="G10" s="17" t="n">
        <f aca="false">F10-E10</f>
        <v>112</v>
      </c>
      <c r="H10" s="16" t="n">
        <v>7.91</v>
      </c>
      <c r="I10" s="16" t="n">
        <v>0.25</v>
      </c>
      <c r="J10" s="17" t="n">
        <v>8.16</v>
      </c>
      <c r="L10" s="22" t="s">
        <v>16</v>
      </c>
      <c r="M10" s="23" t="n">
        <f aca="false">PEARSON(D5:D54,H5:H54)</f>
        <v>0.539730182974259</v>
      </c>
      <c r="N10" s="24" t="str">
        <f aca="false">IF(M10&lt;0.4,"Lemah",IF(M10&lt;0.6,"Cukup",IF(M10&lt;0.8,"Kuat","SK")))</f>
        <v>Cukup</v>
      </c>
    </row>
    <row r="11" customFormat="false" ht="16" hidden="false" customHeight="false" outlineLevel="0" collapsed="false">
      <c r="B11" s="14" t="n">
        <v>7</v>
      </c>
      <c r="C11" s="15" t="n">
        <v>134</v>
      </c>
      <c r="D11" s="16" t="n">
        <v>65</v>
      </c>
      <c r="E11" s="16" t="n">
        <v>1586784680</v>
      </c>
      <c r="F11" s="16" t="n">
        <v>1586784817</v>
      </c>
      <c r="G11" s="17" t="n">
        <f aca="false">F11-E11</f>
        <v>137</v>
      </c>
      <c r="H11" s="16" t="n">
        <v>8.49</v>
      </c>
      <c r="I11" s="16" t="n">
        <v>0.27</v>
      </c>
      <c r="J11" s="17" t="n">
        <v>8.76</v>
      </c>
      <c r="L11" s="22" t="s">
        <v>17</v>
      </c>
      <c r="M11" s="23" t="n">
        <f aca="false">PEARSON(D5:D54,I5:I54)</f>
        <v>0.68332651652459</v>
      </c>
      <c r="N11" s="25" t="str">
        <f aca="false">IF(M11&lt;0.4,"Lemah",IF(M11&lt;0.6,"Cukup",IF(M11&lt;0.8,"Kuat","SK")))</f>
        <v>Kuat</v>
      </c>
    </row>
    <row r="12" customFormat="false" ht="17" hidden="false" customHeight="false" outlineLevel="0" collapsed="false">
      <c r="B12" s="14" t="n">
        <v>8</v>
      </c>
      <c r="C12" s="15" t="n">
        <v>131</v>
      </c>
      <c r="D12" s="16" t="n">
        <v>52</v>
      </c>
      <c r="E12" s="16" t="n">
        <v>1586784817</v>
      </c>
      <c r="F12" s="16" t="n">
        <v>1586784979</v>
      </c>
      <c r="G12" s="17" t="n">
        <f aca="false">F12-E12</f>
        <v>162</v>
      </c>
      <c r="H12" s="16" t="n">
        <v>7.5</v>
      </c>
      <c r="I12" s="16" t="n">
        <v>0.21</v>
      </c>
      <c r="J12" s="17" t="n">
        <v>7.71</v>
      </c>
      <c r="L12" s="28" t="s">
        <v>18</v>
      </c>
      <c r="M12" s="29" t="n">
        <f aca="false">PEARSON(D5:D54,J5:J54)</f>
        <v>0.552576944983065</v>
      </c>
      <c r="N12" s="30" t="str">
        <f aca="false">IF(M12&lt;0.4,"Lemah",IF(M12&lt;0.6,"Cukup",IF(M12&lt;0.8,"Kuat","SK")))</f>
        <v>Cukup</v>
      </c>
    </row>
    <row r="13" customFormat="false" ht="16" hidden="false" customHeight="false" outlineLevel="0" collapsed="false">
      <c r="B13" s="14" t="n">
        <v>9</v>
      </c>
      <c r="C13" s="15" t="n">
        <v>127</v>
      </c>
      <c r="D13" s="16" t="n">
        <v>43</v>
      </c>
      <c r="E13" s="16" t="n">
        <v>1586784980</v>
      </c>
      <c r="F13" s="16" t="n">
        <v>1586785075</v>
      </c>
      <c r="G13" s="17" t="n">
        <f aca="false">F13-E13</f>
        <v>95</v>
      </c>
      <c r="H13" s="16" t="n">
        <v>7.05</v>
      </c>
      <c r="I13" s="16" t="n">
        <v>0.22</v>
      </c>
      <c r="J13" s="17" t="n">
        <v>7.27</v>
      </c>
    </row>
    <row r="14" customFormat="false" ht="16" hidden="false" customHeight="false" outlineLevel="0" collapsed="false">
      <c r="B14" s="14" t="n">
        <v>10</v>
      </c>
      <c r="C14" s="15" t="n">
        <v>120</v>
      </c>
      <c r="D14" s="16" t="n">
        <v>107</v>
      </c>
      <c r="E14" s="16" t="n">
        <v>1586785075</v>
      </c>
      <c r="F14" s="16" t="n">
        <v>1586785226</v>
      </c>
      <c r="G14" s="17" t="n">
        <f aca="false">F14-E14</f>
        <v>151</v>
      </c>
      <c r="H14" s="16" t="n">
        <v>8.07</v>
      </c>
      <c r="I14" s="16" t="n">
        <v>0.32</v>
      </c>
      <c r="J14" s="17" t="n">
        <v>8.39</v>
      </c>
    </row>
    <row r="15" customFormat="false" ht="16" hidden="false" customHeight="false" outlineLevel="0" collapsed="false">
      <c r="B15" s="14" t="n">
        <v>11</v>
      </c>
      <c r="C15" s="15" t="n">
        <v>118</v>
      </c>
      <c r="D15" s="16" t="n">
        <v>51</v>
      </c>
      <c r="E15" s="16" t="n">
        <v>1586785227</v>
      </c>
      <c r="F15" s="16" t="n">
        <v>1586785375</v>
      </c>
      <c r="G15" s="17" t="n">
        <f aca="false">F15-E15</f>
        <v>148</v>
      </c>
      <c r="H15" s="16" t="n">
        <v>7.63</v>
      </c>
      <c r="I15" s="16" t="n">
        <v>0.21</v>
      </c>
      <c r="J15" s="17" t="n">
        <v>7.84</v>
      </c>
      <c r="O15" s="31" t="s">
        <v>19</v>
      </c>
      <c r="P15" s="31"/>
      <c r="Q15" s="31"/>
      <c r="R15" s="31" t="s">
        <v>20</v>
      </c>
      <c r="S15" s="31"/>
    </row>
    <row r="16" customFormat="false" ht="16" hidden="false" customHeight="false" outlineLevel="0" collapsed="false">
      <c r="B16" s="14" t="n">
        <v>12</v>
      </c>
      <c r="C16" s="15" t="n">
        <v>117</v>
      </c>
      <c r="D16" s="16" t="n">
        <v>52</v>
      </c>
      <c r="E16" s="16" t="n">
        <v>1586785712</v>
      </c>
      <c r="F16" s="16" t="n">
        <v>1586785911</v>
      </c>
      <c r="G16" s="17" t="n">
        <f aca="false">F16-E16</f>
        <v>199</v>
      </c>
      <c r="H16" s="16" t="n">
        <v>7.47</v>
      </c>
      <c r="I16" s="16" t="n">
        <v>0.28</v>
      </c>
      <c r="J16" s="17" t="n">
        <v>7.75</v>
      </c>
    </row>
    <row r="17" customFormat="false" ht="16" hidden="false" customHeight="false" outlineLevel="0" collapsed="false">
      <c r="B17" s="14" t="n">
        <v>13</v>
      </c>
      <c r="C17" s="15" t="n">
        <v>116</v>
      </c>
      <c r="D17" s="16" t="n">
        <v>61</v>
      </c>
      <c r="E17" s="16" t="n">
        <v>1586786237</v>
      </c>
      <c r="F17" s="16" t="n">
        <v>1586786438</v>
      </c>
      <c r="G17" s="17" t="n">
        <f aca="false">F17-E17</f>
        <v>201</v>
      </c>
      <c r="H17" s="16" t="n">
        <v>8.19</v>
      </c>
      <c r="I17" s="16" t="n">
        <v>0.37</v>
      </c>
      <c r="J17" s="17" t="n">
        <v>8.56</v>
      </c>
    </row>
    <row r="18" customFormat="false" ht="16" hidden="false" customHeight="false" outlineLevel="0" collapsed="false">
      <c r="B18" s="14" t="n">
        <v>14</v>
      </c>
      <c r="C18" s="15" t="n">
        <v>115</v>
      </c>
      <c r="D18" s="16" t="n">
        <v>47</v>
      </c>
      <c r="E18" s="16" t="n">
        <v>1586786438</v>
      </c>
      <c r="F18" s="16" t="n">
        <v>1586786554</v>
      </c>
      <c r="G18" s="17" t="n">
        <f aca="false">F18-E18</f>
        <v>116</v>
      </c>
      <c r="H18" s="16" t="n">
        <v>7.64</v>
      </c>
      <c r="I18" s="16" t="n">
        <v>0.3</v>
      </c>
      <c r="J18" s="17" t="n">
        <v>7.94</v>
      </c>
    </row>
    <row r="19" customFormat="false" ht="16" hidden="false" customHeight="false" outlineLevel="0" collapsed="false">
      <c r="B19" s="14" t="n">
        <v>15</v>
      </c>
      <c r="C19" s="15" t="n">
        <v>113</v>
      </c>
      <c r="D19" s="16" t="n">
        <v>44</v>
      </c>
      <c r="E19" s="16" t="n">
        <v>1586785375</v>
      </c>
      <c r="F19" s="16" t="n">
        <v>1586785575</v>
      </c>
      <c r="G19" s="17" t="n">
        <f aca="false">F19-E19</f>
        <v>200</v>
      </c>
      <c r="H19" s="16" t="n">
        <v>7.98</v>
      </c>
      <c r="I19" s="16" t="n">
        <v>0.23</v>
      </c>
      <c r="J19" s="17" t="n">
        <v>8.21</v>
      </c>
    </row>
    <row r="20" customFormat="false" ht="16" hidden="false" customHeight="false" outlineLevel="0" collapsed="false">
      <c r="B20" s="14" t="n">
        <v>16</v>
      </c>
      <c r="C20" s="15" t="n">
        <v>109</v>
      </c>
      <c r="D20" s="16" t="n">
        <v>78</v>
      </c>
      <c r="E20" s="16" t="n">
        <v>1586785575</v>
      </c>
      <c r="F20" s="16" t="n">
        <v>1586785712</v>
      </c>
      <c r="G20" s="17" t="n">
        <f aca="false">F20-E20</f>
        <v>137</v>
      </c>
      <c r="H20" s="16" t="n">
        <v>10.87</v>
      </c>
      <c r="I20" s="16" t="n">
        <v>0.25</v>
      </c>
      <c r="J20" s="17" t="n">
        <v>11.12</v>
      </c>
    </row>
    <row r="21" customFormat="false" ht="16" hidden="false" customHeight="false" outlineLevel="0" collapsed="false">
      <c r="B21" s="14" t="n">
        <v>17</v>
      </c>
      <c r="C21" s="15" t="n">
        <v>108</v>
      </c>
      <c r="D21" s="16" t="n">
        <v>45</v>
      </c>
      <c r="E21" s="16" t="n">
        <v>1586786554</v>
      </c>
      <c r="F21" s="16" t="n">
        <v>1586786698</v>
      </c>
      <c r="G21" s="17" t="n">
        <f aca="false">F21-E21</f>
        <v>144</v>
      </c>
      <c r="H21" s="16" t="n">
        <v>6.95</v>
      </c>
      <c r="I21" s="16" t="n">
        <v>0.19</v>
      </c>
      <c r="J21" s="17" t="n">
        <v>7.14</v>
      </c>
    </row>
    <row r="22" customFormat="false" ht="16" hidden="false" customHeight="false" outlineLevel="0" collapsed="false">
      <c r="B22" s="14" t="n">
        <v>18</v>
      </c>
      <c r="C22" s="15" t="n">
        <v>107</v>
      </c>
      <c r="D22" s="16" t="n">
        <v>82</v>
      </c>
      <c r="E22" s="16" t="n">
        <v>1586786979</v>
      </c>
      <c r="F22" s="16" t="n">
        <v>1586787169</v>
      </c>
      <c r="G22" s="17" t="n">
        <f aca="false">F22-E22</f>
        <v>190</v>
      </c>
      <c r="H22" s="16" t="n">
        <v>7.66</v>
      </c>
      <c r="I22" s="16" t="n">
        <v>0.33</v>
      </c>
      <c r="J22" s="17" t="n">
        <v>7.99</v>
      </c>
    </row>
    <row r="23" customFormat="false" ht="16" hidden="false" customHeight="false" outlineLevel="0" collapsed="false">
      <c r="B23" s="14" t="n">
        <v>19</v>
      </c>
      <c r="C23" s="15" t="n">
        <v>687</v>
      </c>
      <c r="D23" s="16" t="n">
        <v>131</v>
      </c>
      <c r="E23" s="16" t="n">
        <v>1586787818</v>
      </c>
      <c r="F23" s="16" t="n">
        <v>1586788086</v>
      </c>
      <c r="G23" s="17" t="n">
        <f aca="false">F23-E23</f>
        <v>268</v>
      </c>
      <c r="H23" s="16" t="n">
        <v>8.76</v>
      </c>
      <c r="I23" s="16" t="n">
        <v>0.35</v>
      </c>
      <c r="J23" s="17" t="n">
        <v>9.11</v>
      </c>
    </row>
    <row r="24" customFormat="false" ht="16" hidden="false" customHeight="false" outlineLevel="0" collapsed="false">
      <c r="B24" s="14" t="n">
        <v>20</v>
      </c>
      <c r="C24" s="15" t="n">
        <v>104</v>
      </c>
      <c r="D24" s="16" t="n">
        <v>89</v>
      </c>
      <c r="E24" s="16" t="n">
        <v>1586826118</v>
      </c>
      <c r="F24" s="16" t="n">
        <v>1586826338</v>
      </c>
      <c r="G24" s="17" t="n">
        <f aca="false">F24-E24</f>
        <v>220</v>
      </c>
      <c r="H24" s="16" t="n">
        <v>6.95</v>
      </c>
      <c r="I24" s="16" t="n">
        <v>0.28</v>
      </c>
      <c r="J24" s="17" t="n">
        <v>7.23</v>
      </c>
    </row>
    <row r="25" customFormat="false" ht="16" hidden="false" customHeight="false" outlineLevel="0" collapsed="false">
      <c r="B25" s="14" t="n">
        <v>21</v>
      </c>
      <c r="C25" s="15" t="n">
        <v>1197</v>
      </c>
      <c r="D25" s="16" t="n">
        <v>218</v>
      </c>
      <c r="E25" s="16" t="n">
        <v>1586827664</v>
      </c>
      <c r="F25" s="16" t="n">
        <v>1586827843</v>
      </c>
      <c r="G25" s="17" t="n">
        <f aca="false">F25-E25</f>
        <v>179</v>
      </c>
      <c r="H25" s="16" t="n">
        <v>14.43</v>
      </c>
      <c r="I25" s="16" t="n">
        <v>0.44</v>
      </c>
      <c r="J25" s="17" t="n">
        <v>14.87</v>
      </c>
    </row>
    <row r="26" customFormat="false" ht="16" hidden="false" customHeight="false" outlineLevel="0" collapsed="false">
      <c r="B26" s="14" t="n">
        <v>22</v>
      </c>
      <c r="C26" s="15" t="n">
        <v>104</v>
      </c>
      <c r="D26" s="16" t="n">
        <v>39</v>
      </c>
      <c r="E26" s="16" t="n">
        <v>1586788518</v>
      </c>
      <c r="F26" s="16" t="n">
        <v>1586788649</v>
      </c>
      <c r="G26" s="17" t="n">
        <f aca="false">F26-E26</f>
        <v>131</v>
      </c>
      <c r="H26" s="16" t="n">
        <v>6.45</v>
      </c>
      <c r="I26" s="16" t="n">
        <v>0.17</v>
      </c>
      <c r="J26" s="17" t="n">
        <v>6.62</v>
      </c>
    </row>
    <row r="27" customFormat="false" ht="16" hidden="false" customHeight="false" outlineLevel="0" collapsed="false">
      <c r="B27" s="14" t="n">
        <v>23</v>
      </c>
      <c r="C27" s="15" t="n">
        <v>104</v>
      </c>
      <c r="D27" s="16" t="n">
        <v>38</v>
      </c>
      <c r="E27" s="16" t="n">
        <v>1586788649</v>
      </c>
      <c r="F27" s="16" t="n">
        <v>1586788865</v>
      </c>
      <c r="G27" s="17" t="n">
        <f aca="false">F27-E27</f>
        <v>216</v>
      </c>
      <c r="H27" s="16" t="n">
        <v>7.31</v>
      </c>
      <c r="I27" s="16" t="n">
        <v>0.17</v>
      </c>
      <c r="J27" s="17" t="n">
        <v>7.48</v>
      </c>
    </row>
    <row r="28" customFormat="false" ht="16" hidden="false" customHeight="false" outlineLevel="0" collapsed="false">
      <c r="B28" s="14" t="n">
        <v>24</v>
      </c>
      <c r="C28" s="15" t="n">
        <v>103</v>
      </c>
      <c r="D28" s="16" t="n">
        <v>48</v>
      </c>
      <c r="E28" s="16" t="n">
        <v>1586825691</v>
      </c>
      <c r="F28" s="16" t="n">
        <v>1586825835</v>
      </c>
      <c r="G28" s="17" t="n">
        <f aca="false">F28-E28</f>
        <v>144</v>
      </c>
      <c r="H28" s="16" t="n">
        <v>7.21</v>
      </c>
      <c r="I28" s="16" t="n">
        <v>0.25</v>
      </c>
      <c r="J28" s="17" t="n">
        <v>7.46</v>
      </c>
    </row>
    <row r="29" customFormat="false" ht="16" hidden="false" customHeight="false" outlineLevel="0" collapsed="false">
      <c r="B29" s="14" t="n">
        <v>25</v>
      </c>
      <c r="C29" s="15" t="n">
        <v>102</v>
      </c>
      <c r="D29" s="16" t="n">
        <v>59</v>
      </c>
      <c r="E29" s="16" t="n">
        <v>1586825835</v>
      </c>
      <c r="F29" s="16" t="n">
        <v>1586825985</v>
      </c>
      <c r="G29" s="17" t="n">
        <f aca="false">F29-E29</f>
        <v>150</v>
      </c>
      <c r="H29" s="16" t="n">
        <v>7.08</v>
      </c>
      <c r="I29" s="16" t="n">
        <v>0.36</v>
      </c>
      <c r="J29" s="17" t="n">
        <v>7.44</v>
      </c>
    </row>
    <row r="30" customFormat="false" ht="16" hidden="false" customHeight="false" outlineLevel="0" collapsed="false">
      <c r="B30" s="14" t="n">
        <v>26</v>
      </c>
      <c r="C30" s="15" t="n">
        <v>100</v>
      </c>
      <c r="D30" s="16" t="n">
        <v>48</v>
      </c>
      <c r="E30" s="16" t="n">
        <v>1586826338</v>
      </c>
      <c r="F30" s="16" t="n">
        <v>1586826465</v>
      </c>
      <c r="G30" s="17" t="n">
        <f aca="false">F30-E30</f>
        <v>127</v>
      </c>
      <c r="H30" s="16" t="n">
        <v>7.9</v>
      </c>
      <c r="I30" s="16" t="n">
        <v>0.29</v>
      </c>
      <c r="J30" s="17" t="n">
        <v>8.19</v>
      </c>
    </row>
    <row r="31" customFormat="false" ht="16" hidden="false" customHeight="false" outlineLevel="0" collapsed="false">
      <c r="B31" s="14" t="n">
        <v>27</v>
      </c>
      <c r="C31" s="15" t="n">
        <v>100</v>
      </c>
      <c r="D31" s="16" t="n">
        <v>89</v>
      </c>
      <c r="E31" s="16" t="n">
        <v>1586828034</v>
      </c>
      <c r="F31" s="16" t="n">
        <v>1586828209</v>
      </c>
      <c r="G31" s="17" t="n">
        <f aca="false">F31-E31</f>
        <v>175</v>
      </c>
      <c r="H31" s="16" t="n">
        <v>6.35</v>
      </c>
      <c r="I31" s="16" t="n">
        <v>0.29</v>
      </c>
      <c r="J31" s="17" t="n">
        <v>6.64</v>
      </c>
    </row>
    <row r="32" customFormat="false" ht="16" hidden="false" customHeight="false" outlineLevel="0" collapsed="false">
      <c r="B32" s="14" t="n">
        <v>28</v>
      </c>
      <c r="C32" s="15" t="n">
        <v>95</v>
      </c>
      <c r="D32" s="16" t="n">
        <v>49</v>
      </c>
      <c r="E32" s="16" t="n">
        <v>1586828210</v>
      </c>
      <c r="F32" s="16" t="n">
        <v>1586828379</v>
      </c>
      <c r="G32" s="17" t="n">
        <f aca="false">F32-E32</f>
        <v>169</v>
      </c>
      <c r="H32" s="16" t="n">
        <v>7.57</v>
      </c>
      <c r="I32" s="16" t="n">
        <v>0.23</v>
      </c>
      <c r="J32" s="17" t="n">
        <v>7.8</v>
      </c>
    </row>
    <row r="33" customFormat="false" ht="16" hidden="false" customHeight="false" outlineLevel="0" collapsed="false">
      <c r="B33" s="14" t="n">
        <v>29</v>
      </c>
      <c r="C33" s="15" t="n">
        <v>94</v>
      </c>
      <c r="D33" s="16" t="n">
        <v>45</v>
      </c>
      <c r="E33" s="16" t="n">
        <v>1586828469</v>
      </c>
      <c r="F33" s="16" t="n">
        <v>1586828571</v>
      </c>
      <c r="G33" s="17" t="n">
        <f aca="false">F33-E33</f>
        <v>102</v>
      </c>
      <c r="H33" s="16" t="n">
        <v>6.57</v>
      </c>
      <c r="I33" s="16" t="n">
        <v>0.24</v>
      </c>
      <c r="J33" s="17" t="n">
        <v>6.81</v>
      </c>
    </row>
    <row r="34" customFormat="false" ht="16" hidden="false" customHeight="false" outlineLevel="0" collapsed="false">
      <c r="B34" s="14" t="n">
        <v>30</v>
      </c>
      <c r="C34" s="15" t="n">
        <v>91</v>
      </c>
      <c r="D34" s="16" t="n">
        <v>72</v>
      </c>
      <c r="E34" s="16" t="n">
        <v>1586828672</v>
      </c>
      <c r="F34" s="16" t="n">
        <v>1586828782</v>
      </c>
      <c r="G34" s="17" t="n">
        <f aca="false">F34-E34</f>
        <v>110</v>
      </c>
      <c r="H34" s="16" t="n">
        <v>7.94</v>
      </c>
      <c r="I34" s="16" t="n">
        <v>0.43</v>
      </c>
      <c r="J34" s="17" t="n">
        <v>8.37</v>
      </c>
    </row>
    <row r="35" customFormat="false" ht="16" hidden="false" customHeight="false" outlineLevel="0" collapsed="false">
      <c r="B35" s="14" t="n">
        <v>31</v>
      </c>
      <c r="C35" s="15" t="n">
        <v>88</v>
      </c>
      <c r="D35" s="16" t="n">
        <v>37</v>
      </c>
      <c r="E35" s="16" t="n">
        <v>1586828782</v>
      </c>
      <c r="F35" s="16" t="n">
        <v>1586828902</v>
      </c>
      <c r="G35" s="17" t="n">
        <f aca="false">F35-E35</f>
        <v>120</v>
      </c>
      <c r="H35" s="16" t="n">
        <v>7.94</v>
      </c>
      <c r="I35" s="16" t="n">
        <v>0.29</v>
      </c>
      <c r="J35" s="17" t="n">
        <v>8.23</v>
      </c>
    </row>
    <row r="36" customFormat="false" ht="16" hidden="false" customHeight="false" outlineLevel="0" collapsed="false">
      <c r="B36" s="14" t="n">
        <v>32</v>
      </c>
      <c r="C36" s="15" t="n">
        <v>90</v>
      </c>
      <c r="D36" s="16" t="n">
        <v>28</v>
      </c>
      <c r="E36" s="16" t="n">
        <v>1586828903</v>
      </c>
      <c r="F36" s="16" t="n">
        <v>1586828984</v>
      </c>
      <c r="G36" s="17" t="n">
        <f aca="false">F36-E36</f>
        <v>81</v>
      </c>
      <c r="H36" s="16" t="n">
        <v>8.65</v>
      </c>
      <c r="I36" s="16" t="n">
        <v>0.26</v>
      </c>
      <c r="J36" s="17" t="n">
        <v>8.91</v>
      </c>
    </row>
    <row r="37" customFormat="false" ht="16" hidden="false" customHeight="false" outlineLevel="0" collapsed="false">
      <c r="B37" s="14" t="n">
        <v>33</v>
      </c>
      <c r="C37" s="15" t="n">
        <v>74</v>
      </c>
      <c r="D37" s="16" t="n">
        <v>36</v>
      </c>
      <c r="E37" s="16" t="n">
        <v>1586829307</v>
      </c>
      <c r="F37" s="16" t="n">
        <v>1586829448</v>
      </c>
      <c r="G37" s="17" t="n">
        <f aca="false">F37-E37</f>
        <v>141</v>
      </c>
      <c r="H37" s="16" t="n">
        <v>8.74</v>
      </c>
      <c r="I37" s="16" t="n">
        <v>0.29</v>
      </c>
      <c r="J37" s="17" t="n">
        <v>9.03</v>
      </c>
    </row>
    <row r="38" customFormat="false" ht="16" hidden="false" customHeight="false" outlineLevel="0" collapsed="false">
      <c r="B38" s="14" t="n">
        <v>34</v>
      </c>
      <c r="C38" s="15" t="n">
        <v>69</v>
      </c>
      <c r="D38" s="16" t="n">
        <v>27</v>
      </c>
      <c r="E38" s="16" t="n">
        <v>1586830320</v>
      </c>
      <c r="F38" s="16" t="n">
        <v>1586830477</v>
      </c>
      <c r="G38" s="17" t="n">
        <f aca="false">F38-E38</f>
        <v>157</v>
      </c>
      <c r="H38" s="16" t="n">
        <v>5.42</v>
      </c>
      <c r="I38" s="16" t="n">
        <v>0.16</v>
      </c>
      <c r="J38" s="17" t="n">
        <v>5.58</v>
      </c>
    </row>
    <row r="39" customFormat="false" ht="16" hidden="false" customHeight="false" outlineLevel="0" collapsed="false">
      <c r="B39" s="14" t="n">
        <v>35</v>
      </c>
      <c r="C39" s="15" t="n">
        <v>71</v>
      </c>
      <c r="D39" s="16" t="n">
        <v>54</v>
      </c>
      <c r="E39" s="16" t="n">
        <v>1586830158</v>
      </c>
      <c r="F39" s="16" t="n">
        <v>1586830319</v>
      </c>
      <c r="G39" s="17" t="n">
        <f aca="false">F39-E39</f>
        <v>161</v>
      </c>
      <c r="H39" s="16" t="n">
        <v>7.26</v>
      </c>
      <c r="I39" s="16" t="n">
        <v>0.24</v>
      </c>
      <c r="J39" s="17" t="n">
        <v>7.5</v>
      </c>
    </row>
    <row r="40" customFormat="false" ht="16" hidden="false" customHeight="false" outlineLevel="0" collapsed="false">
      <c r="B40" s="14" t="n">
        <v>36</v>
      </c>
      <c r="C40" s="15" t="n">
        <v>69</v>
      </c>
      <c r="D40" s="16" t="n">
        <v>38</v>
      </c>
      <c r="E40" s="16" t="n">
        <v>1586829957</v>
      </c>
      <c r="F40" s="16" t="n">
        <v>1586830093</v>
      </c>
      <c r="G40" s="17" t="n">
        <f aca="false">F40-E40</f>
        <v>136</v>
      </c>
      <c r="H40" s="16" t="n">
        <v>6</v>
      </c>
      <c r="I40" s="16" t="n">
        <v>0.2</v>
      </c>
      <c r="J40" s="17" t="n">
        <v>6.2</v>
      </c>
    </row>
    <row r="41" customFormat="false" ht="16" hidden="false" customHeight="false" outlineLevel="0" collapsed="false">
      <c r="B41" s="14" t="n">
        <v>37</v>
      </c>
      <c r="C41" s="15" t="n">
        <v>68</v>
      </c>
      <c r="D41" s="16" t="n">
        <v>52</v>
      </c>
      <c r="E41" s="16" t="n">
        <v>1586829836</v>
      </c>
      <c r="F41" s="16" t="n">
        <v>1586829957</v>
      </c>
      <c r="G41" s="17" t="n">
        <f aca="false">F41-E41</f>
        <v>121</v>
      </c>
      <c r="H41" s="16" t="n">
        <v>6.45</v>
      </c>
      <c r="I41" s="16" t="n">
        <v>0.21</v>
      </c>
      <c r="J41" s="17" t="n">
        <v>6.66</v>
      </c>
    </row>
    <row r="42" customFormat="false" ht="16" hidden="false" customHeight="false" outlineLevel="0" collapsed="false">
      <c r="B42" s="14" t="n">
        <v>38</v>
      </c>
      <c r="C42" s="15" t="n">
        <v>47</v>
      </c>
      <c r="D42" s="16" t="n">
        <v>43</v>
      </c>
      <c r="E42" s="16" t="n">
        <v>1586829683</v>
      </c>
      <c r="F42" s="16" t="n">
        <v>1586829836</v>
      </c>
      <c r="G42" s="17" t="n">
        <f aca="false">F42-E42</f>
        <v>153</v>
      </c>
      <c r="H42" s="16" t="n">
        <v>4.88</v>
      </c>
      <c r="I42" s="16" t="n">
        <v>0.21</v>
      </c>
      <c r="J42" s="17" t="n">
        <v>5.09</v>
      </c>
    </row>
    <row r="43" customFormat="false" ht="16" hidden="false" customHeight="false" outlineLevel="0" collapsed="false">
      <c r="B43" s="14" t="n">
        <v>39</v>
      </c>
      <c r="C43" s="15" t="n">
        <v>1107</v>
      </c>
      <c r="D43" s="16" t="n">
        <v>116</v>
      </c>
      <c r="E43" s="16" t="n">
        <v>1586829448</v>
      </c>
      <c r="F43" s="16" t="n">
        <v>1586829683</v>
      </c>
      <c r="G43" s="17" t="n">
        <f aca="false">F43-E43</f>
        <v>235</v>
      </c>
      <c r="H43" s="16" t="n">
        <v>11.87</v>
      </c>
      <c r="I43" s="16" t="n">
        <v>0.34</v>
      </c>
      <c r="J43" s="17" t="n">
        <v>12.21</v>
      </c>
    </row>
    <row r="44" customFormat="false" ht="16" hidden="false" customHeight="false" outlineLevel="0" collapsed="false">
      <c r="B44" s="14" t="n">
        <v>40</v>
      </c>
      <c r="C44" s="15" t="n">
        <v>114</v>
      </c>
      <c r="D44" s="16" t="n">
        <v>50</v>
      </c>
      <c r="E44" s="16" t="n">
        <v>1586829133</v>
      </c>
      <c r="F44" s="16" t="n">
        <v>1586829306</v>
      </c>
      <c r="G44" s="17" t="n">
        <f aca="false">F44-E44</f>
        <v>173</v>
      </c>
      <c r="H44" s="16" t="n">
        <v>7.18</v>
      </c>
      <c r="I44" s="16" t="n">
        <v>0.2</v>
      </c>
      <c r="J44" s="17" t="n">
        <v>7.38</v>
      </c>
    </row>
    <row r="45" customFormat="false" ht="16" hidden="false" customHeight="false" outlineLevel="0" collapsed="false">
      <c r="B45" s="14" t="n">
        <v>41</v>
      </c>
      <c r="C45" s="15" t="n">
        <v>87</v>
      </c>
      <c r="D45" s="16" t="n">
        <v>38</v>
      </c>
      <c r="E45" s="16" t="n">
        <v>1586828984</v>
      </c>
      <c r="F45" s="16" t="n">
        <v>1586829132</v>
      </c>
      <c r="G45" s="17" t="n">
        <f aca="false">F45-E45</f>
        <v>148</v>
      </c>
      <c r="H45" s="16" t="n">
        <v>6.6</v>
      </c>
      <c r="I45" s="16" t="n">
        <v>0.2</v>
      </c>
      <c r="J45" s="17" t="n">
        <v>6.8</v>
      </c>
    </row>
    <row r="46" customFormat="false" ht="16" hidden="false" customHeight="false" outlineLevel="0" collapsed="false">
      <c r="B46" s="14" t="n">
        <v>42</v>
      </c>
      <c r="C46" s="15" t="n">
        <v>782</v>
      </c>
      <c r="D46" s="16" t="n">
        <v>79</v>
      </c>
      <c r="E46" s="16" t="n">
        <v>1586828571</v>
      </c>
      <c r="F46" s="16" t="n">
        <v>1586828672</v>
      </c>
      <c r="G46" s="17" t="n">
        <f aca="false">F46-E46</f>
        <v>101</v>
      </c>
      <c r="H46" s="16" t="n">
        <v>18.6</v>
      </c>
      <c r="I46" s="16" t="n">
        <v>0.25</v>
      </c>
      <c r="J46" s="17" t="n">
        <v>18.85</v>
      </c>
    </row>
    <row r="47" customFormat="false" ht="16" hidden="false" customHeight="false" outlineLevel="0" collapsed="false">
      <c r="B47" s="14" t="n">
        <v>43</v>
      </c>
      <c r="C47" s="15" t="n">
        <v>149</v>
      </c>
      <c r="D47" s="16" t="n">
        <v>28</v>
      </c>
      <c r="E47" s="16" t="n">
        <v>1586828379</v>
      </c>
      <c r="F47" s="16" t="n">
        <v>1586828469</v>
      </c>
      <c r="G47" s="17" t="n">
        <f aca="false">F47-E47</f>
        <v>90</v>
      </c>
      <c r="H47" s="16" t="n">
        <v>7.96</v>
      </c>
      <c r="I47" s="16" t="n">
        <v>0.2</v>
      </c>
      <c r="J47" s="17" t="n">
        <v>8.16</v>
      </c>
    </row>
    <row r="48" customFormat="false" ht="16" hidden="false" customHeight="false" outlineLevel="0" collapsed="false">
      <c r="B48" s="14" t="n">
        <v>44</v>
      </c>
      <c r="C48" s="15" t="n">
        <v>112</v>
      </c>
      <c r="D48" s="16" t="n">
        <v>44</v>
      </c>
      <c r="E48" s="16" t="n">
        <v>1586827843</v>
      </c>
      <c r="F48" s="16" t="n">
        <v>1586828033</v>
      </c>
      <c r="G48" s="17" t="n">
        <f aca="false">F48-E48</f>
        <v>190</v>
      </c>
      <c r="H48" s="16" t="n">
        <v>7.96</v>
      </c>
      <c r="I48" s="16" t="n">
        <v>0.23</v>
      </c>
      <c r="J48" s="17" t="n">
        <v>8.19</v>
      </c>
    </row>
    <row r="49" customFormat="false" ht="16" hidden="false" customHeight="false" outlineLevel="0" collapsed="false">
      <c r="B49" s="14" t="n">
        <v>45</v>
      </c>
      <c r="C49" s="15" t="n">
        <v>46</v>
      </c>
      <c r="D49" s="16" t="n">
        <v>51</v>
      </c>
      <c r="E49" s="16" t="n">
        <v>1586787700</v>
      </c>
      <c r="F49" s="16" t="n">
        <v>1586787818</v>
      </c>
      <c r="G49" s="17" t="n">
        <f aca="false">F49-E49</f>
        <v>118</v>
      </c>
      <c r="H49" s="16" t="n">
        <v>5.29</v>
      </c>
      <c r="I49" s="16" t="n">
        <v>0.21</v>
      </c>
      <c r="J49" s="17" t="n">
        <v>5.5</v>
      </c>
    </row>
    <row r="50" customFormat="false" ht="16" hidden="false" customHeight="false" outlineLevel="0" collapsed="false">
      <c r="B50" s="14" t="n">
        <v>46</v>
      </c>
      <c r="C50" s="15" t="n">
        <v>94</v>
      </c>
      <c r="D50" s="16" t="n">
        <v>68</v>
      </c>
      <c r="E50" s="16" t="n">
        <v>1586826464</v>
      </c>
      <c r="F50" s="16" t="n">
        <v>1586826619</v>
      </c>
      <c r="G50" s="17" t="n">
        <f aca="false">F50-E50</f>
        <v>155</v>
      </c>
      <c r="H50" s="16" t="n">
        <v>5.36</v>
      </c>
      <c r="I50" s="16" t="n">
        <v>0.27</v>
      </c>
      <c r="J50" s="17" t="n">
        <v>5.63</v>
      </c>
    </row>
    <row r="51" customFormat="false" ht="16" hidden="false" customHeight="false" outlineLevel="0" collapsed="false">
      <c r="B51" s="14" t="n">
        <v>47</v>
      </c>
      <c r="C51" s="15" t="n">
        <v>95</v>
      </c>
      <c r="D51" s="16" t="n">
        <v>49</v>
      </c>
      <c r="E51" s="16" t="n">
        <v>1586825985</v>
      </c>
      <c r="F51" s="16" t="n">
        <v>1586826118</v>
      </c>
      <c r="G51" s="17" t="n">
        <f aca="false">F51-E51</f>
        <v>133</v>
      </c>
      <c r="H51" s="16" t="n">
        <v>7.67</v>
      </c>
      <c r="I51" s="16" t="n">
        <v>0.2</v>
      </c>
      <c r="J51" s="17" t="n">
        <v>7.87</v>
      </c>
    </row>
    <row r="52" customFormat="false" ht="16" hidden="false" customHeight="false" outlineLevel="0" collapsed="false">
      <c r="B52" s="14" t="n">
        <v>48</v>
      </c>
      <c r="C52" s="15" t="n">
        <v>73</v>
      </c>
      <c r="D52" s="16" t="n">
        <v>63</v>
      </c>
      <c r="E52" s="16" t="n">
        <v>1586787483</v>
      </c>
      <c r="F52" s="16" t="n">
        <v>1586787626</v>
      </c>
      <c r="G52" s="17" t="n">
        <f aca="false">F52-E52</f>
        <v>143</v>
      </c>
      <c r="H52" s="16" t="n">
        <v>7.66</v>
      </c>
      <c r="I52" s="16" t="n">
        <v>0.24</v>
      </c>
      <c r="J52" s="17" t="n">
        <v>7.9</v>
      </c>
    </row>
    <row r="53" customFormat="false" ht="16" hidden="false" customHeight="false" outlineLevel="0" collapsed="false">
      <c r="B53" s="14" t="n">
        <v>49</v>
      </c>
      <c r="C53" s="15" t="n">
        <v>85</v>
      </c>
      <c r="D53" s="16" t="n">
        <v>45</v>
      </c>
      <c r="E53" s="16" t="n">
        <v>1586787293</v>
      </c>
      <c r="F53" s="16" t="n">
        <v>1586787483</v>
      </c>
      <c r="G53" s="17" t="n">
        <f aca="false">F53-E53</f>
        <v>190</v>
      </c>
      <c r="H53" s="16" t="n">
        <v>7.83</v>
      </c>
      <c r="I53" s="16" t="n">
        <v>0.18</v>
      </c>
      <c r="J53" s="17" t="n">
        <v>8.01</v>
      </c>
    </row>
    <row r="54" customFormat="false" ht="17" hidden="false" customHeight="false" outlineLevel="0" collapsed="false">
      <c r="B54" s="14" t="n">
        <v>50</v>
      </c>
      <c r="C54" s="32" t="n">
        <v>877</v>
      </c>
      <c r="D54" s="33" t="n">
        <v>55</v>
      </c>
      <c r="E54" s="33" t="n">
        <v>1586787169</v>
      </c>
      <c r="F54" s="33" t="n">
        <v>1586787292</v>
      </c>
      <c r="G54" s="17" t="n">
        <f aca="false">F54-E54</f>
        <v>123</v>
      </c>
      <c r="H54" s="33" t="n">
        <v>8.43</v>
      </c>
      <c r="I54" s="33" t="n">
        <v>0.18</v>
      </c>
      <c r="J54" s="34" t="n">
        <v>8.61</v>
      </c>
      <c r="L54" s="35" t="s">
        <v>21</v>
      </c>
    </row>
    <row r="55" customFormat="false" ht="16" hidden="false" customHeight="false" outlineLevel="0" collapsed="false">
      <c r="B55" s="14" t="s">
        <v>22</v>
      </c>
      <c r="C55" s="36"/>
      <c r="D55" s="36"/>
      <c r="E55" s="36"/>
      <c r="F55" s="36"/>
      <c r="G55" s="36" t="n">
        <f aca="false">AVERAGE(G5:G54)</f>
        <v>149.18</v>
      </c>
      <c r="H55" s="36" t="n">
        <f aca="false">AVERAGE(H5:H54)</f>
        <v>8.042</v>
      </c>
      <c r="I55" s="36" t="n">
        <f aca="false">AVERAGE(I5:I54)</f>
        <v>0.2572</v>
      </c>
      <c r="J55" s="37" t="n">
        <f aca="false">AVERAGE(J5:J54)</f>
        <v>8.2992</v>
      </c>
      <c r="L55" s="38" t="n">
        <f aca="false">ABS(G55-J55)/G55</f>
        <v>0.9443678777316</v>
      </c>
    </row>
    <row r="56" customFormat="false" ht="17" hidden="false" customHeight="false" outlineLevel="0" collapsed="false">
      <c r="B56" s="14" t="s">
        <v>23</v>
      </c>
      <c r="C56" s="39"/>
      <c r="D56" s="39"/>
      <c r="E56" s="39"/>
      <c r="F56" s="39"/>
      <c r="G56" s="39" t="n">
        <f aca="false">_xlfn.STDEV.S(G5:G54)</f>
        <v>42.3747566364693</v>
      </c>
      <c r="H56" s="39" t="n">
        <f aca="false">_xlfn.STDEV.S(H5:H54)</f>
        <v>2.31574292746895</v>
      </c>
      <c r="I56" s="39" t="n">
        <f aca="false">_xlfn.STDEV.S(I5:I54)</f>
        <v>0.065310561073651</v>
      </c>
      <c r="J56" s="40" t="n">
        <f aca="false">_xlfn.STDEV.S(J5:J54)</f>
        <v>2.34266884260717</v>
      </c>
    </row>
    <row r="57" customFormat="false" ht="17" hidden="false" customHeight="false" outlineLevel="0" collapsed="false">
      <c r="B57" s="41"/>
      <c r="C57" s="42"/>
      <c r="D57" s="43"/>
      <c r="E57" s="42"/>
      <c r="F57" s="42"/>
      <c r="G57" s="42"/>
      <c r="H57" s="42"/>
      <c r="I57" s="42"/>
      <c r="J57" s="43"/>
    </row>
    <row r="58" customFormat="false" ht="16" hidden="false" customHeight="false" outlineLevel="0" collapsed="false">
      <c r="B58" s="44" t="s">
        <v>24</v>
      </c>
      <c r="C58" s="45" t="n">
        <f aca="false">MAX(C6:C55)</f>
        <v>1197</v>
      </c>
      <c r="D58" s="46" t="n">
        <f aca="false">MAX(D6:D55)</f>
        <v>218</v>
      </c>
      <c r="E58" s="46"/>
      <c r="F58" s="46"/>
      <c r="G58" s="46" t="n">
        <f aca="false">MAX(G6:G55)</f>
        <v>268</v>
      </c>
      <c r="H58" s="45" t="n">
        <f aca="false">MAX(H6:H55)</f>
        <v>18.6</v>
      </c>
      <c r="I58" s="45" t="n">
        <f aca="false">MAX(I6:I55)</f>
        <v>0.44</v>
      </c>
      <c r="J58" s="46" t="n">
        <f aca="false">MAX(J6:J55)</f>
        <v>18.85</v>
      </c>
    </row>
    <row r="59" customFormat="false" ht="17" hidden="false" customHeight="false" outlineLevel="0" collapsed="false">
      <c r="B59" s="47" t="s">
        <v>25</v>
      </c>
      <c r="C59" s="48" t="n">
        <f aca="false">MIN(C6:C55)</f>
        <v>46</v>
      </c>
      <c r="D59" s="49" t="n">
        <f aca="false">MIN(D6:D55)</f>
        <v>27</v>
      </c>
      <c r="E59" s="49"/>
      <c r="F59" s="49"/>
      <c r="G59" s="49" t="n">
        <f aca="false">MIN(G6:G55)</f>
        <v>81</v>
      </c>
      <c r="H59" s="48" t="n">
        <f aca="false">MIN(H6:H55)</f>
        <v>4.88</v>
      </c>
      <c r="I59" s="48" t="n">
        <f aca="false">MIN(I6:I55)</f>
        <v>0.16</v>
      </c>
      <c r="J59" s="49" t="n">
        <f aca="false">MIN(J6:J55)</f>
        <v>5.09</v>
      </c>
    </row>
  </sheetData>
  <mergeCells count="10">
    <mergeCell ref="H1:N1"/>
    <mergeCell ref="B3:B4"/>
    <mergeCell ref="C3:C4"/>
    <mergeCell ref="D3:D4"/>
    <mergeCell ref="E3:F3"/>
    <mergeCell ref="G3:G4"/>
    <mergeCell ref="H3:J3"/>
    <mergeCell ref="L5:N5"/>
    <mergeCell ref="O15:Q15"/>
    <mergeCell ref="R15:S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B8" activeCellId="0" sqref="B8"/>
    </sheetView>
  </sheetViews>
  <sheetFormatPr defaultRowHeight="16" zeroHeight="false" outlineLevelRow="0" outlineLevelCol="0"/>
  <cols>
    <col collapsed="false" customWidth="true" hidden="false" outlineLevel="0" max="1" min="1" style="50" width="15.16"/>
    <col collapsed="false" customWidth="true" hidden="false" outlineLevel="0" max="26" min="2" style="51" width="4.66"/>
    <col collapsed="false" customWidth="true" hidden="false" outlineLevel="0" max="1025" min="27" style="50" width="10.83"/>
  </cols>
  <sheetData>
    <row r="1" customFormat="false" ht="16" hidden="false" customHeight="true" outlineLevel="0" collapsed="false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7" hidden="false" customHeight="false" outlineLevel="0" collapsed="false"/>
    <row r="3" customFormat="false" ht="18" hidden="false" customHeight="false" outlineLevel="0" collapsed="false">
      <c r="A3" s="53" t="s">
        <v>27</v>
      </c>
      <c r="B3" s="54" t="n">
        <v>50</v>
      </c>
    </row>
    <row r="5" s="57" customFormat="true" ht="34" hidden="false" customHeight="false" outlineLevel="0" collapsed="false">
      <c r="A5" s="55" t="s">
        <v>28</v>
      </c>
      <c r="B5" s="56" t="n">
        <v>25</v>
      </c>
      <c r="C5" s="56" t="n">
        <v>50</v>
      </c>
      <c r="D5" s="56" t="n">
        <v>75</v>
      </c>
      <c r="E5" s="56" t="n">
        <v>100</v>
      </c>
      <c r="F5" s="56" t="n">
        <v>125</v>
      </c>
      <c r="G5" s="56" t="n">
        <v>150</v>
      </c>
      <c r="H5" s="56" t="n">
        <v>175</v>
      </c>
      <c r="I5" s="56" t="n">
        <v>200</v>
      </c>
      <c r="J5" s="56" t="n">
        <v>225</v>
      </c>
      <c r="K5" s="56" t="n">
        <v>250</v>
      </c>
      <c r="L5" s="56" t="n">
        <v>275</v>
      </c>
      <c r="M5" s="56" t="n">
        <v>300</v>
      </c>
      <c r="N5" s="56" t="n">
        <v>325</v>
      </c>
      <c r="O5" s="56" t="n">
        <v>350</v>
      </c>
      <c r="P5" s="56" t="n">
        <v>375</v>
      </c>
      <c r="Q5" s="56" t="n">
        <v>400</v>
      </c>
      <c r="R5" s="56" t="n">
        <v>425</v>
      </c>
      <c r="S5" s="56" t="n">
        <v>450</v>
      </c>
      <c r="T5" s="56" t="n">
        <v>475</v>
      </c>
      <c r="U5" s="56" t="n">
        <v>500</v>
      </c>
      <c r="V5" s="56" t="n">
        <v>525</v>
      </c>
      <c r="W5" s="56" t="n">
        <v>550</v>
      </c>
      <c r="X5" s="56" t="n">
        <v>575</v>
      </c>
      <c r="Y5" s="56" t="n">
        <v>600</v>
      </c>
      <c r="Z5" s="56" t="n">
        <v>619</v>
      </c>
    </row>
    <row r="6" customFormat="false" ht="34" hidden="false" customHeight="false" outlineLevel="0" collapsed="false">
      <c r="A6" s="55" t="s">
        <v>29</v>
      </c>
      <c r="B6" s="56" t="n">
        <v>0</v>
      </c>
      <c r="C6" s="56" t="n">
        <v>0</v>
      </c>
      <c r="D6" s="56" t="n">
        <v>0</v>
      </c>
      <c r="E6" s="56" t="n">
        <v>1</v>
      </c>
      <c r="F6" s="56" t="n">
        <v>1</v>
      </c>
      <c r="G6" s="56" t="n">
        <v>2</v>
      </c>
      <c r="H6" s="56" t="n">
        <v>2</v>
      </c>
      <c r="I6" s="56" t="n">
        <v>3</v>
      </c>
      <c r="J6" s="56" t="n">
        <v>3</v>
      </c>
      <c r="K6" s="56" t="n">
        <v>3</v>
      </c>
      <c r="L6" s="58" t="n">
        <v>6</v>
      </c>
      <c r="M6" s="58" t="n">
        <v>6</v>
      </c>
      <c r="N6" s="58" t="n">
        <v>12</v>
      </c>
      <c r="O6" s="58" t="n">
        <v>12</v>
      </c>
      <c r="P6" s="58" t="n">
        <v>12</v>
      </c>
      <c r="Q6" s="58" t="n">
        <v>13</v>
      </c>
      <c r="R6" s="58" t="n">
        <v>15</v>
      </c>
      <c r="S6" s="58" t="n">
        <v>18</v>
      </c>
      <c r="T6" s="58" t="n">
        <v>20</v>
      </c>
      <c r="U6" s="58" t="n">
        <v>24</v>
      </c>
      <c r="V6" s="58" t="n">
        <v>32</v>
      </c>
      <c r="W6" s="58" t="n">
        <v>38</v>
      </c>
      <c r="X6" s="58" t="n">
        <v>41</v>
      </c>
      <c r="Y6" s="58" t="n">
        <v>42</v>
      </c>
      <c r="Z6" s="56" t="n">
        <v>46</v>
      </c>
    </row>
    <row r="7" customFormat="false" ht="17" hidden="false" customHeight="false" outlineLevel="0" collapsed="false">
      <c r="A7" s="55" t="s">
        <v>30</v>
      </c>
      <c r="B7" s="59" t="n">
        <f aca="false">B6/$B$3</f>
        <v>0</v>
      </c>
      <c r="C7" s="59" t="n">
        <f aca="false">C6/$B$3</f>
        <v>0</v>
      </c>
      <c r="D7" s="59" t="n">
        <f aca="false">D6/$B$3</f>
        <v>0</v>
      </c>
      <c r="E7" s="59" t="n">
        <f aca="false">E6/$B$3</f>
        <v>0.02</v>
      </c>
      <c r="F7" s="59" t="n">
        <f aca="false">F6/$B$3</f>
        <v>0.02</v>
      </c>
      <c r="G7" s="59" t="n">
        <f aca="false">G6/$B$3</f>
        <v>0.04</v>
      </c>
      <c r="H7" s="59" t="n">
        <f aca="false">H6/$B$3</f>
        <v>0.04</v>
      </c>
      <c r="I7" s="59" t="n">
        <f aca="false">I6/$B$3</f>
        <v>0.06</v>
      </c>
      <c r="J7" s="59" t="n">
        <f aca="false">J6/$B$3</f>
        <v>0.06</v>
      </c>
      <c r="K7" s="59" t="n">
        <f aca="false">K6/$B$3</f>
        <v>0.06</v>
      </c>
      <c r="L7" s="59" t="n">
        <f aca="false">L6/$B$3</f>
        <v>0.12</v>
      </c>
      <c r="M7" s="59" t="n">
        <f aca="false">M6/$B$3</f>
        <v>0.12</v>
      </c>
      <c r="N7" s="59" t="n">
        <f aca="false">N6/$B$3</f>
        <v>0.24</v>
      </c>
      <c r="O7" s="59" t="n">
        <f aca="false">O6/$B$3</f>
        <v>0.24</v>
      </c>
      <c r="P7" s="59" t="n">
        <f aca="false">P6/$B$3</f>
        <v>0.24</v>
      </c>
      <c r="Q7" s="59" t="n">
        <f aca="false">Q6/$B$3</f>
        <v>0.26</v>
      </c>
      <c r="R7" s="59" t="n">
        <f aca="false">R6/$B$3</f>
        <v>0.3</v>
      </c>
      <c r="S7" s="59" t="n">
        <f aca="false">S6/$B$3</f>
        <v>0.36</v>
      </c>
      <c r="T7" s="59" t="n">
        <f aca="false">T6/$B$3</f>
        <v>0.4</v>
      </c>
      <c r="U7" s="59" t="n">
        <f aca="false">U6/$B$3</f>
        <v>0.48</v>
      </c>
      <c r="V7" s="59" t="n">
        <f aca="false">V6/$B$3</f>
        <v>0.64</v>
      </c>
      <c r="W7" s="59" t="n">
        <f aca="false">W6/$B$3</f>
        <v>0.76</v>
      </c>
      <c r="X7" s="59" t="n">
        <f aca="false">X6/$B$3</f>
        <v>0.82</v>
      </c>
      <c r="Y7" s="59" t="n">
        <f aca="false">Y6/$B$3</f>
        <v>0.84</v>
      </c>
      <c r="Z7" s="59" t="n">
        <f aca="false">Z6/$B$3</f>
        <v>0.92</v>
      </c>
    </row>
    <row r="8" customFormat="false" ht="17" hidden="false" customHeight="false" outlineLevel="0" collapsed="false">
      <c r="A8" s="55" t="s">
        <v>31</v>
      </c>
      <c r="B8" s="55"/>
      <c r="C8" s="60" t="n">
        <f aca="false">ABS(B7-C7)</f>
        <v>0</v>
      </c>
      <c r="D8" s="60" t="n">
        <f aca="false">ABS(C7-D7)</f>
        <v>0</v>
      </c>
      <c r="E8" s="60" t="n">
        <f aca="false">ABS(D7-E7)</f>
        <v>0.02</v>
      </c>
      <c r="F8" s="60" t="n">
        <f aca="false">ABS(E7-F7)</f>
        <v>0</v>
      </c>
      <c r="G8" s="60" t="n">
        <f aca="false">ABS(F7-G7)</f>
        <v>0.02</v>
      </c>
      <c r="H8" s="60" t="n">
        <f aca="false">ABS(G7-H7)</f>
        <v>0</v>
      </c>
      <c r="I8" s="60" t="n">
        <f aca="false">ABS(H7-I7)</f>
        <v>0.02</v>
      </c>
      <c r="J8" s="60" t="n">
        <f aca="false">ABS(I7-J7)</f>
        <v>0</v>
      </c>
      <c r="K8" s="60" t="n">
        <f aca="false">ABS(J7-K7)</f>
        <v>0</v>
      </c>
      <c r="L8" s="60" t="n">
        <f aca="false">ABS(K7-L7)</f>
        <v>0.06</v>
      </c>
      <c r="M8" s="60" t="n">
        <f aca="false">ABS(L7-M7)</f>
        <v>0</v>
      </c>
      <c r="N8" s="60" t="n">
        <f aca="false">ABS(M7-N7)</f>
        <v>0.12</v>
      </c>
      <c r="O8" s="60" t="n">
        <f aca="false">ABS(N7-O7)</f>
        <v>0</v>
      </c>
      <c r="P8" s="60" t="n">
        <f aca="false">ABS(O7-P7)</f>
        <v>0</v>
      </c>
      <c r="Q8" s="60" t="n">
        <f aca="false">ABS(P7-Q7)</f>
        <v>0.02</v>
      </c>
      <c r="R8" s="60" t="n">
        <f aca="false">ABS(Q7-R7)</f>
        <v>0.04</v>
      </c>
      <c r="S8" s="60" t="n">
        <f aca="false">ABS(R7-S7)</f>
        <v>0.06</v>
      </c>
      <c r="T8" s="60" t="n">
        <f aca="false">ABS(S7-T7)</f>
        <v>0.04</v>
      </c>
      <c r="U8" s="60" t="n">
        <f aca="false">ABS(T7-U7)</f>
        <v>0.08</v>
      </c>
      <c r="V8" s="60" t="n">
        <f aca="false">ABS(U7-V7)</f>
        <v>0.16</v>
      </c>
      <c r="W8" s="60" t="n">
        <f aca="false">ABS(V7-W7)</f>
        <v>0.12</v>
      </c>
      <c r="X8" s="60" t="n">
        <f aca="false">ABS(W7-X7)</f>
        <v>0.06</v>
      </c>
      <c r="Y8" s="60" t="n">
        <f aca="false">ABS(X7-Y7)</f>
        <v>0.02</v>
      </c>
      <c r="Z8" s="60" t="n">
        <f aca="false">ABS(Y7-Z7)</f>
        <v>0.0800000000000001</v>
      </c>
    </row>
  </sheetData>
  <mergeCells count="1">
    <mergeCell ref="A1:Z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B8" activeCellId="0" sqref="B8"/>
    </sheetView>
  </sheetViews>
  <sheetFormatPr defaultRowHeight="16" zeroHeight="false" outlineLevelRow="0" outlineLevelCol="0"/>
  <cols>
    <col collapsed="false" customWidth="true" hidden="false" outlineLevel="0" max="1" min="1" style="50" width="15.16"/>
    <col collapsed="false" customWidth="true" hidden="false" outlineLevel="0" max="26" min="2" style="51" width="4.66"/>
    <col collapsed="false" customWidth="true" hidden="false" outlineLevel="0" max="1025" min="27" style="50" width="10.83"/>
  </cols>
  <sheetData>
    <row r="1" customFormat="false" ht="16" hidden="false" customHeight="true" outlineLevel="0" collapsed="false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7" hidden="false" customHeight="false" outlineLevel="0" collapsed="false"/>
    <row r="3" customFormat="false" ht="18" hidden="false" customHeight="false" outlineLevel="0" collapsed="false">
      <c r="A3" s="53" t="s">
        <v>27</v>
      </c>
      <c r="B3" s="54" t="n">
        <v>50</v>
      </c>
    </row>
    <row r="5" s="57" customFormat="true" ht="34" hidden="false" customHeight="false" outlineLevel="0" collapsed="false">
      <c r="A5" s="55" t="s">
        <v>28</v>
      </c>
      <c r="B5" s="56" t="n">
        <v>50</v>
      </c>
      <c r="C5" s="56" t="n">
        <v>100</v>
      </c>
      <c r="D5" s="56" t="n">
        <v>150</v>
      </c>
      <c r="E5" s="56" t="n">
        <v>200</v>
      </c>
      <c r="F5" s="56" t="n">
        <v>250</v>
      </c>
      <c r="G5" s="56" t="n">
        <v>300</v>
      </c>
      <c r="H5" s="56" t="n">
        <v>350</v>
      </c>
      <c r="I5" s="56" t="n">
        <v>400</v>
      </c>
      <c r="J5" s="56" t="n">
        <v>450</v>
      </c>
      <c r="K5" s="56" t="n">
        <v>500</v>
      </c>
      <c r="L5" s="56" t="n">
        <v>550</v>
      </c>
      <c r="M5" s="56" t="n">
        <v>600</v>
      </c>
      <c r="N5" s="56" t="n">
        <v>650</v>
      </c>
      <c r="O5" s="56" t="n">
        <v>700</v>
      </c>
      <c r="P5" s="56" t="n">
        <v>750</v>
      </c>
      <c r="Q5" s="56" t="n">
        <v>800</v>
      </c>
      <c r="R5" s="56" t="n">
        <v>850</v>
      </c>
      <c r="S5" s="56" t="n">
        <v>900</v>
      </c>
      <c r="T5" s="56" t="n">
        <v>950</v>
      </c>
      <c r="U5" s="61" t="n">
        <v>1000</v>
      </c>
      <c r="V5" s="61" t="n">
        <v>1050</v>
      </c>
      <c r="W5" s="61" t="n">
        <v>1058</v>
      </c>
    </row>
    <row r="6" s="50" customFormat="true" ht="34" hidden="false" customHeight="false" outlineLevel="0" collapsed="false">
      <c r="A6" s="55" t="s">
        <v>29</v>
      </c>
      <c r="B6" s="56" t="n">
        <v>0</v>
      </c>
      <c r="C6" s="56" t="n">
        <v>0</v>
      </c>
      <c r="D6" s="56" t="n">
        <v>0</v>
      </c>
      <c r="E6" s="56" t="n">
        <v>0</v>
      </c>
      <c r="F6" s="56" t="n">
        <v>3</v>
      </c>
      <c r="G6" s="56" t="n">
        <v>3</v>
      </c>
      <c r="H6" s="56" t="n">
        <v>4</v>
      </c>
      <c r="I6" s="56" t="n">
        <v>6</v>
      </c>
      <c r="J6" s="56" t="n">
        <v>6</v>
      </c>
      <c r="K6" s="56" t="n">
        <v>8</v>
      </c>
      <c r="L6" s="58" t="n">
        <v>12</v>
      </c>
      <c r="M6" s="58" t="n">
        <v>12</v>
      </c>
      <c r="N6" s="58" t="n">
        <v>13</v>
      </c>
      <c r="O6" s="58" t="n">
        <v>21</v>
      </c>
      <c r="P6" s="58" t="n">
        <v>23</v>
      </c>
      <c r="Q6" s="58" t="n">
        <v>27</v>
      </c>
      <c r="R6" s="58" t="n">
        <v>28</v>
      </c>
      <c r="S6" s="58" t="n">
        <v>32</v>
      </c>
      <c r="T6" s="58" t="n">
        <v>34</v>
      </c>
      <c r="U6" s="58" t="n">
        <v>36</v>
      </c>
      <c r="V6" s="58" t="n">
        <v>44</v>
      </c>
      <c r="W6" s="58" t="n">
        <v>45</v>
      </c>
    </row>
    <row r="7" s="50" customFormat="true" ht="17" hidden="false" customHeight="false" outlineLevel="0" collapsed="false">
      <c r="A7" s="55" t="s">
        <v>30</v>
      </c>
      <c r="B7" s="59" t="n">
        <f aca="false">B6/$B$3</f>
        <v>0</v>
      </c>
      <c r="C7" s="59" t="n">
        <f aca="false">C6/$B$3</f>
        <v>0</v>
      </c>
      <c r="D7" s="59" t="n">
        <f aca="false">D6/$B$3</f>
        <v>0</v>
      </c>
      <c r="E7" s="59" t="n">
        <f aca="false">E6/$B$3</f>
        <v>0</v>
      </c>
      <c r="F7" s="59" t="n">
        <f aca="false">F6/$B$3</f>
        <v>0.06</v>
      </c>
      <c r="G7" s="59" t="n">
        <f aca="false">G6/$B$3</f>
        <v>0.06</v>
      </c>
      <c r="H7" s="59" t="n">
        <f aca="false">H6/$B$3</f>
        <v>0.08</v>
      </c>
      <c r="I7" s="59" t="n">
        <f aca="false">I6/$B$3</f>
        <v>0.12</v>
      </c>
      <c r="J7" s="59" t="n">
        <f aca="false">J6/$B$3</f>
        <v>0.12</v>
      </c>
      <c r="K7" s="59" t="n">
        <f aca="false">K6/$B$3</f>
        <v>0.16</v>
      </c>
      <c r="L7" s="59" t="n">
        <f aca="false">L6/$B$3</f>
        <v>0.24</v>
      </c>
      <c r="M7" s="59" t="n">
        <f aca="false">M6/$B$3</f>
        <v>0.24</v>
      </c>
      <c r="N7" s="59" t="n">
        <f aca="false">N6/$B$3</f>
        <v>0.26</v>
      </c>
      <c r="O7" s="59" t="n">
        <f aca="false">O6/$B$3</f>
        <v>0.42</v>
      </c>
      <c r="P7" s="59" t="n">
        <f aca="false">P6/$B$3</f>
        <v>0.46</v>
      </c>
      <c r="Q7" s="59" t="n">
        <f aca="false">Q6/$B$3</f>
        <v>0.54</v>
      </c>
      <c r="R7" s="59" t="n">
        <f aca="false">R6/$B$3</f>
        <v>0.56</v>
      </c>
      <c r="S7" s="59" t="n">
        <f aca="false">S6/$B$3</f>
        <v>0.64</v>
      </c>
      <c r="T7" s="59" t="n">
        <f aca="false">T6/$B$3</f>
        <v>0.68</v>
      </c>
      <c r="U7" s="59" t="n">
        <f aca="false">U6/$B$3</f>
        <v>0.72</v>
      </c>
      <c r="V7" s="59" t="n">
        <f aca="false">V6/$B$3</f>
        <v>0.88</v>
      </c>
      <c r="W7" s="59" t="n">
        <f aca="false">W6/$B$3</f>
        <v>0.9</v>
      </c>
    </row>
    <row r="8" customFormat="false" ht="17" hidden="false" customHeight="false" outlineLevel="0" collapsed="false">
      <c r="A8" s="55" t="s">
        <v>31</v>
      </c>
      <c r="B8" s="55"/>
      <c r="C8" s="60" t="n">
        <f aca="false">ABS(B7-C7)</f>
        <v>0</v>
      </c>
      <c r="D8" s="60" t="n">
        <f aca="false">ABS(C7-D7)</f>
        <v>0</v>
      </c>
      <c r="E8" s="60" t="n">
        <f aca="false">ABS(D7-E7)</f>
        <v>0</v>
      </c>
      <c r="F8" s="60" t="n">
        <f aca="false">ABS(E7-F7)</f>
        <v>0.06</v>
      </c>
      <c r="G8" s="60" t="n">
        <f aca="false">ABS(F7-G7)</f>
        <v>0</v>
      </c>
      <c r="H8" s="60" t="n">
        <f aca="false">ABS(G7-H7)</f>
        <v>0.02</v>
      </c>
      <c r="I8" s="60" t="n">
        <f aca="false">ABS(H7-I7)</f>
        <v>0.04</v>
      </c>
      <c r="J8" s="60" t="n">
        <f aca="false">ABS(I7-J7)</f>
        <v>0</v>
      </c>
      <c r="K8" s="60" t="n">
        <f aca="false">ABS(J7-K7)</f>
        <v>0.04</v>
      </c>
      <c r="L8" s="60" t="n">
        <f aca="false">ABS(K7-L7)</f>
        <v>0.08</v>
      </c>
      <c r="M8" s="60" t="n">
        <f aca="false">ABS(L7-M7)</f>
        <v>0</v>
      </c>
      <c r="N8" s="60" t="n">
        <f aca="false">ABS(M7-N7)</f>
        <v>0.02</v>
      </c>
      <c r="O8" s="60" t="n">
        <f aca="false">ABS(N7-O7)</f>
        <v>0.16</v>
      </c>
      <c r="P8" s="60" t="n">
        <f aca="false">ABS(O7-P7)</f>
        <v>0.04</v>
      </c>
      <c r="Q8" s="60" t="n">
        <f aca="false">ABS(P7-Q7)</f>
        <v>0.08</v>
      </c>
      <c r="R8" s="60" t="n">
        <f aca="false">ABS(Q7-R7)</f>
        <v>0.02</v>
      </c>
      <c r="S8" s="60" t="n">
        <f aca="false">ABS(R7-S7)</f>
        <v>0.08</v>
      </c>
      <c r="T8" s="60" t="n">
        <f aca="false">ABS(S7-T7)</f>
        <v>0.04</v>
      </c>
      <c r="U8" s="60" t="n">
        <f aca="false">ABS(T7-U7)</f>
        <v>0.0399999999999999</v>
      </c>
      <c r="V8" s="60" t="n">
        <f aca="false">ABS(U7-V7)</f>
        <v>0.16</v>
      </c>
      <c r="W8" s="60" t="n">
        <f aca="false">ABS(V7-W7)</f>
        <v>0.02</v>
      </c>
      <c r="X8" s="62"/>
      <c r="Y8" s="62"/>
      <c r="Z8" s="62"/>
    </row>
  </sheetData>
  <mergeCells count="1">
    <mergeCell ref="A1:Z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M8" activeCellId="0" sqref="M8"/>
    </sheetView>
  </sheetViews>
  <sheetFormatPr defaultRowHeight="16" zeroHeight="false" outlineLevelRow="0" outlineLevelCol="0"/>
  <cols>
    <col collapsed="false" customWidth="true" hidden="false" outlineLevel="0" max="1" min="1" style="50" width="15.16"/>
    <col collapsed="false" customWidth="true" hidden="false" outlineLevel="0" max="26" min="2" style="51" width="4.66"/>
    <col collapsed="false" customWidth="true" hidden="false" outlineLevel="0" max="1025" min="27" style="50" width="10.83"/>
  </cols>
  <sheetData>
    <row r="1" customFormat="false" ht="16" hidden="false" customHeight="true" outlineLevel="0" collapsed="false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7" hidden="false" customHeight="false" outlineLevel="0" collapsed="false"/>
    <row r="3" customFormat="false" ht="18" hidden="false" customHeight="false" outlineLevel="0" collapsed="false">
      <c r="A3" s="53" t="s">
        <v>27</v>
      </c>
      <c r="B3" s="54" t="n">
        <v>50</v>
      </c>
    </row>
    <row r="5" s="57" customFormat="true" ht="34" hidden="false" customHeight="false" outlineLevel="0" collapsed="false">
      <c r="A5" s="55" t="s">
        <v>28</v>
      </c>
      <c r="B5" s="56" t="n">
        <v>15</v>
      </c>
      <c r="C5" s="56" t="n">
        <v>30</v>
      </c>
      <c r="D5" s="56" t="n">
        <v>45</v>
      </c>
      <c r="E5" s="56" t="n">
        <v>60</v>
      </c>
      <c r="F5" s="56" t="n">
        <v>75</v>
      </c>
      <c r="G5" s="56" t="n">
        <v>90</v>
      </c>
      <c r="H5" s="56" t="n">
        <v>105</v>
      </c>
      <c r="I5" s="56" t="n">
        <v>120</v>
      </c>
      <c r="J5" s="56" t="n">
        <v>135</v>
      </c>
      <c r="K5" s="56" t="n">
        <v>150</v>
      </c>
      <c r="L5" s="56" t="n">
        <v>165</v>
      </c>
      <c r="M5" s="56" t="n">
        <v>180</v>
      </c>
      <c r="N5" s="56" t="n">
        <v>195</v>
      </c>
      <c r="O5" s="56" t="n">
        <v>210</v>
      </c>
      <c r="P5" s="56" t="n">
        <v>225</v>
      </c>
      <c r="Q5" s="56" t="n">
        <v>240</v>
      </c>
      <c r="R5" s="56" t="n">
        <v>255</v>
      </c>
      <c r="S5" s="56" t="n">
        <v>270</v>
      </c>
      <c r="T5" s="56" t="n">
        <v>285</v>
      </c>
    </row>
    <row r="6" s="50" customFormat="true" ht="34" hidden="false" customHeight="false" outlineLevel="0" collapsed="false">
      <c r="A6" s="55" t="s">
        <v>29</v>
      </c>
      <c r="B6" s="56" t="n">
        <v>0</v>
      </c>
      <c r="C6" s="56" t="n">
        <v>2</v>
      </c>
      <c r="D6" s="56" t="n">
        <v>3</v>
      </c>
      <c r="E6" s="56" t="n">
        <v>11</v>
      </c>
      <c r="F6" s="56" t="n">
        <v>11</v>
      </c>
      <c r="G6" s="56" t="n">
        <v>11</v>
      </c>
      <c r="H6" s="56" t="n">
        <v>11</v>
      </c>
      <c r="I6" s="56" t="n">
        <v>13</v>
      </c>
      <c r="J6" s="56" t="n">
        <v>13</v>
      </c>
      <c r="K6" s="56" t="n">
        <v>17</v>
      </c>
      <c r="L6" s="58" t="n">
        <v>18</v>
      </c>
      <c r="M6" s="58" t="n">
        <v>24</v>
      </c>
      <c r="N6" s="58" t="n">
        <v>24</v>
      </c>
      <c r="O6" s="58" t="n">
        <v>27</v>
      </c>
      <c r="P6" s="58" t="n">
        <v>37</v>
      </c>
      <c r="Q6" s="58" t="n">
        <v>39</v>
      </c>
      <c r="R6" s="58" t="n">
        <v>41</v>
      </c>
      <c r="S6" s="58" t="n">
        <v>41</v>
      </c>
      <c r="T6" s="58" t="n">
        <v>41</v>
      </c>
    </row>
    <row r="7" s="50" customFormat="true" ht="17" hidden="false" customHeight="false" outlineLevel="0" collapsed="false">
      <c r="A7" s="55" t="s">
        <v>30</v>
      </c>
      <c r="B7" s="59" t="n">
        <f aca="false">B6/$B$3</f>
        <v>0</v>
      </c>
      <c r="C7" s="59" t="n">
        <f aca="false">C6/$B$3</f>
        <v>0.04</v>
      </c>
      <c r="D7" s="59" t="n">
        <f aca="false">D6/$B$3</f>
        <v>0.06</v>
      </c>
      <c r="E7" s="59" t="n">
        <f aca="false">E6/$B$3</f>
        <v>0.22</v>
      </c>
      <c r="F7" s="59" t="n">
        <f aca="false">F6/$B$3</f>
        <v>0.22</v>
      </c>
      <c r="G7" s="59" t="n">
        <f aca="false">G6/$B$3</f>
        <v>0.22</v>
      </c>
      <c r="H7" s="59" t="n">
        <f aca="false">H6/$B$3</f>
        <v>0.22</v>
      </c>
      <c r="I7" s="59" t="n">
        <f aca="false">I6/$B$3</f>
        <v>0.26</v>
      </c>
      <c r="J7" s="59" t="n">
        <f aca="false">J6/$B$3</f>
        <v>0.26</v>
      </c>
      <c r="K7" s="59" t="n">
        <f aca="false">K6/$B$3</f>
        <v>0.34</v>
      </c>
      <c r="L7" s="59" t="n">
        <f aca="false">L6/$B$3</f>
        <v>0.36</v>
      </c>
      <c r="M7" s="59" t="n">
        <f aca="false">M6/$B$3</f>
        <v>0.48</v>
      </c>
      <c r="N7" s="59" t="n">
        <f aca="false">N6/$B$3</f>
        <v>0.48</v>
      </c>
      <c r="O7" s="59" t="n">
        <f aca="false">O6/$B$3</f>
        <v>0.54</v>
      </c>
      <c r="P7" s="59" t="n">
        <f aca="false">P6/$B$3</f>
        <v>0.74</v>
      </c>
      <c r="Q7" s="59" t="n">
        <f aca="false">Q6/$B$3</f>
        <v>0.78</v>
      </c>
      <c r="R7" s="59" t="n">
        <f aca="false">R6/$B$3</f>
        <v>0.82</v>
      </c>
      <c r="S7" s="59" t="n">
        <f aca="false">S6/$B$3</f>
        <v>0.82</v>
      </c>
      <c r="T7" s="59" t="n">
        <f aca="false">T6/$B$3</f>
        <v>0.82</v>
      </c>
    </row>
    <row r="8" s="50" customFormat="true" ht="17" hidden="false" customHeight="false" outlineLevel="0" collapsed="false">
      <c r="A8" s="55" t="s">
        <v>31</v>
      </c>
      <c r="B8" s="55"/>
      <c r="C8" s="60" t="n">
        <f aca="false">ABS(B7-C7)</f>
        <v>0.04</v>
      </c>
      <c r="D8" s="60" t="n">
        <f aca="false">ABS(C7-D7)</f>
        <v>0.02</v>
      </c>
      <c r="E8" s="60" t="n">
        <f aca="false">ABS(D7-E7)</f>
        <v>0.16</v>
      </c>
      <c r="F8" s="60" t="n">
        <f aca="false">ABS(E7-F7)</f>
        <v>0</v>
      </c>
      <c r="G8" s="60" t="n">
        <f aca="false">ABS(F7-G7)</f>
        <v>0</v>
      </c>
      <c r="H8" s="60" t="n">
        <f aca="false">ABS(G7-H7)</f>
        <v>0</v>
      </c>
      <c r="I8" s="60" t="n">
        <f aca="false">ABS(H7-I7)</f>
        <v>0.04</v>
      </c>
      <c r="J8" s="60" t="n">
        <f aca="false">ABS(I7-J7)</f>
        <v>0</v>
      </c>
      <c r="K8" s="60" t="n">
        <f aca="false">ABS(J7-K7)</f>
        <v>0.08</v>
      </c>
      <c r="L8" s="60" t="n">
        <f aca="false">ABS(K7-L7)</f>
        <v>0.02</v>
      </c>
      <c r="M8" s="60" t="n">
        <f aca="false">ABS(L7-M7)</f>
        <v>0.12</v>
      </c>
      <c r="N8" s="60" t="n">
        <f aca="false">ABS(M7-N7)</f>
        <v>0</v>
      </c>
      <c r="O8" s="60" t="n">
        <f aca="false">ABS(N7-O7)</f>
        <v>0.0600000000000001</v>
      </c>
      <c r="P8" s="60" t="n">
        <f aca="false">ABS(O7-P7)</f>
        <v>0.2</v>
      </c>
      <c r="Q8" s="60" t="n">
        <f aca="false">ABS(P7-Q7)</f>
        <v>0.04</v>
      </c>
      <c r="R8" s="60" t="n">
        <f aca="false">ABS(Q7-R7)</f>
        <v>0.0399999999999999</v>
      </c>
      <c r="S8" s="60" t="n">
        <f aca="false">ABS(R7-S7)</f>
        <v>0</v>
      </c>
      <c r="T8" s="60" t="n">
        <f aca="false">ABS(S7-T7)</f>
        <v>0</v>
      </c>
    </row>
  </sheetData>
  <mergeCells count="1">
    <mergeCell ref="A1:Z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8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selection pane="topLeft" activeCell="R8" activeCellId="0" sqref="R8"/>
    </sheetView>
  </sheetViews>
  <sheetFormatPr defaultRowHeight="16" zeroHeight="false" outlineLevelRow="0" outlineLevelCol="0"/>
  <cols>
    <col collapsed="false" customWidth="true" hidden="false" outlineLevel="0" max="1" min="1" style="50" width="15.16"/>
    <col collapsed="false" customWidth="true" hidden="false" outlineLevel="0" max="18" min="2" style="51" width="4.83"/>
    <col collapsed="false" customWidth="true" hidden="false" outlineLevel="0" max="26" min="19" style="51" width="4.66"/>
    <col collapsed="false" customWidth="true" hidden="false" outlineLevel="0" max="1025" min="27" style="50" width="10.83"/>
  </cols>
  <sheetData>
    <row r="1" customFormat="false" ht="16" hidden="false" customHeight="true" outlineLevel="0" collapsed="false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7" hidden="false" customHeight="false" outlineLevel="0" collapsed="false"/>
    <row r="3" customFormat="false" ht="18" hidden="false" customHeight="false" outlineLevel="0" collapsed="false">
      <c r="A3" s="53" t="s">
        <v>27</v>
      </c>
      <c r="B3" s="54" t="n">
        <v>50</v>
      </c>
    </row>
    <row r="5" s="57" customFormat="true" ht="34" hidden="false" customHeight="false" outlineLevel="0" collapsed="false">
      <c r="A5" s="55" t="s">
        <v>28</v>
      </c>
      <c r="B5" s="56" t="n">
        <v>2</v>
      </c>
      <c r="C5" s="56" t="n">
        <v>4</v>
      </c>
      <c r="D5" s="56" t="n">
        <v>6</v>
      </c>
      <c r="E5" s="56" t="n">
        <v>8</v>
      </c>
      <c r="F5" s="56" t="n">
        <v>10</v>
      </c>
      <c r="G5" s="56" t="n">
        <v>12</v>
      </c>
      <c r="H5" s="56" t="n">
        <v>14</v>
      </c>
      <c r="I5" s="56" t="n">
        <v>16</v>
      </c>
      <c r="J5" s="56" t="n">
        <v>18</v>
      </c>
      <c r="K5" s="56" t="n">
        <v>20</v>
      </c>
      <c r="L5" s="56" t="n">
        <v>22</v>
      </c>
      <c r="M5" s="56" t="n">
        <v>24</v>
      </c>
      <c r="N5" s="56" t="n">
        <v>26</v>
      </c>
      <c r="O5" s="56" t="n">
        <v>28</v>
      </c>
      <c r="P5" s="56" t="n">
        <v>30</v>
      </c>
      <c r="Q5" s="56" t="n">
        <v>32</v>
      </c>
      <c r="R5" s="56" t="n">
        <v>34</v>
      </c>
    </row>
    <row r="6" s="50" customFormat="true" ht="34" hidden="false" customHeight="false" outlineLevel="0" collapsed="false">
      <c r="A6" s="55" t="s">
        <v>29</v>
      </c>
      <c r="B6" s="56" t="n">
        <v>14</v>
      </c>
      <c r="C6" s="56" t="n">
        <v>22</v>
      </c>
      <c r="D6" s="56" t="n">
        <v>22</v>
      </c>
      <c r="E6" s="56" t="n">
        <v>23</v>
      </c>
      <c r="F6" s="56" t="n">
        <v>23</v>
      </c>
      <c r="G6" s="56" t="n">
        <v>23</v>
      </c>
      <c r="H6" s="56" t="n">
        <v>23</v>
      </c>
      <c r="I6" s="56" t="n">
        <v>26</v>
      </c>
      <c r="J6" s="56" t="n">
        <v>27</v>
      </c>
      <c r="K6" s="56" t="n">
        <v>27</v>
      </c>
      <c r="L6" s="58" t="n">
        <v>27</v>
      </c>
      <c r="M6" s="58" t="n">
        <v>27</v>
      </c>
      <c r="N6" s="58" t="n">
        <v>28</v>
      </c>
      <c r="O6" s="58" t="n">
        <v>41</v>
      </c>
      <c r="P6" s="58" t="n">
        <v>42</v>
      </c>
      <c r="Q6" s="58" t="n">
        <v>42</v>
      </c>
      <c r="R6" s="58" t="n">
        <v>42</v>
      </c>
    </row>
    <row r="7" s="50" customFormat="true" ht="17" hidden="false" customHeight="false" outlineLevel="0" collapsed="false">
      <c r="A7" s="55" t="s">
        <v>30</v>
      </c>
      <c r="B7" s="59" t="n">
        <f aca="false">B6/$B$3</f>
        <v>0.28</v>
      </c>
      <c r="C7" s="59" t="n">
        <f aca="false">C6/$B$3</f>
        <v>0.44</v>
      </c>
      <c r="D7" s="59" t="n">
        <f aca="false">D6/$B$3</f>
        <v>0.44</v>
      </c>
      <c r="E7" s="59" t="n">
        <f aca="false">E6/$B$3</f>
        <v>0.46</v>
      </c>
      <c r="F7" s="59" t="n">
        <f aca="false">F6/$B$3</f>
        <v>0.46</v>
      </c>
      <c r="G7" s="59" t="n">
        <f aca="false">G6/$B$3</f>
        <v>0.46</v>
      </c>
      <c r="H7" s="59" t="n">
        <f aca="false">H6/$B$3</f>
        <v>0.46</v>
      </c>
      <c r="I7" s="59" t="n">
        <f aca="false">I6/$B$3</f>
        <v>0.52</v>
      </c>
      <c r="J7" s="59" t="n">
        <f aca="false">J6/$B$3</f>
        <v>0.54</v>
      </c>
      <c r="K7" s="59" t="n">
        <f aca="false">K6/$B$3</f>
        <v>0.54</v>
      </c>
      <c r="L7" s="59" t="n">
        <f aca="false">L6/$B$3</f>
        <v>0.54</v>
      </c>
      <c r="M7" s="59" t="n">
        <f aca="false">M6/$B$3</f>
        <v>0.54</v>
      </c>
      <c r="N7" s="59" t="n">
        <f aca="false">N6/$B$3</f>
        <v>0.56</v>
      </c>
      <c r="O7" s="59" t="n">
        <f aca="false">O6/$B$3</f>
        <v>0.82</v>
      </c>
      <c r="P7" s="59" t="n">
        <f aca="false">P6/$B$3</f>
        <v>0.84</v>
      </c>
      <c r="Q7" s="59" t="n">
        <f aca="false">Q6/$B$3</f>
        <v>0.84</v>
      </c>
      <c r="R7" s="59" t="n">
        <f aca="false">R6/$B$3</f>
        <v>0.84</v>
      </c>
    </row>
    <row r="8" s="50" customFormat="true" ht="17" hidden="false" customHeight="false" outlineLevel="0" collapsed="false">
      <c r="A8" s="55" t="s">
        <v>31</v>
      </c>
      <c r="B8" s="55"/>
      <c r="C8" s="60" t="n">
        <f aca="false">ABS(B7-C7)</f>
        <v>0.16</v>
      </c>
      <c r="D8" s="60" t="n">
        <f aca="false">ABS(C7-D7)</f>
        <v>0</v>
      </c>
      <c r="E8" s="60" t="n">
        <f aca="false">ABS(D7-E7)</f>
        <v>0.02</v>
      </c>
      <c r="F8" s="60" t="n">
        <f aca="false">ABS(E7-F7)</f>
        <v>0</v>
      </c>
      <c r="G8" s="60" t="n">
        <f aca="false">ABS(F7-G7)</f>
        <v>0</v>
      </c>
      <c r="H8" s="60" t="n">
        <f aca="false">ABS(G7-H7)</f>
        <v>0</v>
      </c>
      <c r="I8" s="60" t="n">
        <f aca="false">ABS(H7-I7)</f>
        <v>0.06</v>
      </c>
      <c r="J8" s="60" t="n">
        <f aca="false">ABS(I7-J7)</f>
        <v>0.02</v>
      </c>
      <c r="K8" s="60" t="n">
        <f aca="false">ABS(J7-K7)</f>
        <v>0</v>
      </c>
      <c r="L8" s="60" t="n">
        <f aca="false">ABS(K7-L7)</f>
        <v>0</v>
      </c>
      <c r="M8" s="60" t="n">
        <f aca="false">ABS(L7-M7)</f>
        <v>0</v>
      </c>
      <c r="N8" s="60" t="n">
        <f aca="false">ABS(M7-N7)</f>
        <v>0.02</v>
      </c>
      <c r="O8" s="60" t="n">
        <f aca="false">ABS(N7-O7)</f>
        <v>0.26</v>
      </c>
      <c r="P8" s="60" t="n">
        <f aca="false">ABS(O7-P7)</f>
        <v>0.02</v>
      </c>
      <c r="Q8" s="60" t="n">
        <f aca="false">ABS(P7-Q7)</f>
        <v>0</v>
      </c>
      <c r="R8" s="60" t="n">
        <f aca="false">ABS(Q7-R7)</f>
        <v>0</v>
      </c>
    </row>
  </sheetData>
  <mergeCells count="1">
    <mergeCell ref="A1:Z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2020-02-22T04:14:24Z</dcterms:created>
  <dc:creator>Microsoft Office User</dc:creator>
  <dc:description/>
  <dc:language>id-ID</dc:language>
  <cp:lastModifiedBy>Jurnal Teknologi dan Sistem Komputer</cp:lastModifiedBy>
  <dcterms:modified xsi:type="dcterms:W3CDTF">2020-08-26T17:41:10Z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